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อัพขึ้นเว็บ\5\"/>
    </mc:Choice>
  </mc:AlternateContent>
  <bookViews>
    <workbookView xWindow="120" yWindow="45" windowWidth="11715" windowHeight="5625"/>
  </bookViews>
  <sheets>
    <sheet name="T-5.3" sheetId="16" r:id="rId1"/>
  </sheets>
  <definedNames>
    <definedName name="_xlnm.Print_Area" localSheetId="0">'T-5.3'!$A$1:$S$24</definedName>
  </definedNames>
  <calcPr calcId="162913"/>
</workbook>
</file>

<file path=xl/calcChain.xml><?xml version="1.0" encoding="utf-8"?>
<calcChain xmlns="http://schemas.openxmlformats.org/spreadsheetml/2006/main">
  <c r="K11" i="16" l="1"/>
  <c r="L11" i="16"/>
  <c r="M11" i="16"/>
  <c r="N11" i="16"/>
  <c r="O11" i="16"/>
  <c r="P11" i="16"/>
  <c r="K14" i="16"/>
  <c r="L14" i="16"/>
  <c r="M14" i="16"/>
  <c r="N14" i="16"/>
  <c r="O14" i="16"/>
  <c r="P14" i="16"/>
  <c r="L15" i="16"/>
  <c r="M15" i="16"/>
  <c r="O15" i="16"/>
  <c r="P15" i="16"/>
  <c r="K16" i="16"/>
  <c r="L16" i="16"/>
  <c r="M16" i="16"/>
  <c r="N16" i="16"/>
  <c r="O16" i="16"/>
  <c r="P16" i="16"/>
  <c r="K17" i="16"/>
  <c r="L17" i="16"/>
  <c r="M17" i="16"/>
  <c r="N17" i="16"/>
  <c r="O17" i="16"/>
  <c r="P17" i="16"/>
  <c r="K18" i="16"/>
  <c r="L18" i="16"/>
  <c r="M18" i="16"/>
  <c r="N18" i="16"/>
  <c r="O18" i="16"/>
  <c r="P18" i="16"/>
  <c r="K19" i="16"/>
  <c r="L19" i="16"/>
  <c r="M19" i="16"/>
  <c r="N19" i="16"/>
  <c r="O19" i="16"/>
  <c r="P19" i="16"/>
  <c r="K20" i="16"/>
  <c r="L20" i="16"/>
  <c r="M20" i="16"/>
  <c r="N20" i="16"/>
  <c r="O20" i="16"/>
  <c r="P20" i="16"/>
  <c r="K21" i="16"/>
  <c r="L21" i="16"/>
  <c r="M21" i="16"/>
  <c r="N21" i="16"/>
  <c r="O21" i="16"/>
  <c r="P21" i="16"/>
  <c r="F10" i="16" l="1"/>
  <c r="L10" i="16" s="1"/>
  <c r="G10" i="16"/>
  <c r="M10" i="16" s="1"/>
  <c r="I10" i="16" l="1"/>
  <c r="O10" i="16" s="1"/>
  <c r="J10" i="16"/>
  <c r="P10" i="16" s="1"/>
  <c r="H15" i="16"/>
  <c r="N15" i="16" s="1"/>
  <c r="E15" i="16"/>
  <c r="K15" i="16" s="1"/>
  <c r="E10" i="16" l="1"/>
  <c r="K10" i="16" s="1"/>
  <c r="H10" i="16"/>
  <c r="N10" i="16" s="1"/>
</calcChain>
</file>

<file path=xl/sharedStrings.xml><?xml version="1.0" encoding="utf-8"?>
<sst xmlns="http://schemas.openxmlformats.org/spreadsheetml/2006/main" count="62" uniqueCount="41">
  <si>
    <t>ตาราง</t>
  </si>
  <si>
    <t>รวม</t>
  </si>
  <si>
    <t>Total</t>
  </si>
  <si>
    <t>ชาย</t>
  </si>
  <si>
    <t>หญิง</t>
  </si>
  <si>
    <t>Male</t>
  </si>
  <si>
    <t>ความดันเลือดสูง และโรคหลอดเลือดในสมอง</t>
  </si>
  <si>
    <t>โรคหัวใจ</t>
  </si>
  <si>
    <t>ไตอักเสบ กลุ่มอาการของไตพิการ และไตพิการ</t>
  </si>
  <si>
    <t>โรคเกี่ยวกับตับและตับอ่อน</t>
  </si>
  <si>
    <t>Malignant neoplasm, all forms</t>
  </si>
  <si>
    <t>Hypertension and cerebrovascular disease</t>
  </si>
  <si>
    <t>Disease of the heart</t>
  </si>
  <si>
    <t>Pneumonia and other disease of lung</t>
  </si>
  <si>
    <t>Nephritis, nephrotic syndrome and nephrosis</t>
  </si>
  <si>
    <t>Disease of liver and pancrease</t>
  </si>
  <si>
    <t>Female</t>
  </si>
  <si>
    <t>รวมยอด</t>
  </si>
  <si>
    <t>Death rate per 100,000 population</t>
  </si>
  <si>
    <t>สาเหตุตาย</t>
  </si>
  <si>
    <t>มะเร็ง และเนื้องอกทุกชนิด</t>
  </si>
  <si>
    <t>ปอดอักเสบและโรคอื่นๆ ของปอด</t>
  </si>
  <si>
    <t>Table</t>
  </si>
  <si>
    <t>การตาย</t>
  </si>
  <si>
    <t>Deaths</t>
  </si>
  <si>
    <t>อัตราตายต่อประชากร 100,000 คน</t>
  </si>
  <si>
    <t>อุบัติเหตุ เหตุการณ์ที่ไม่สามารถระบุเจตนาและ</t>
  </si>
  <si>
    <t>ปัจจัยเสริมที่มีความสัมพันธ์กับสาเหตุการตาย</t>
  </si>
  <si>
    <t>Accident, event of undetermined intent,</t>
  </si>
  <si>
    <t xml:space="preserve">  supplementary factors related to causes </t>
  </si>
  <si>
    <t xml:space="preserve">  of martality</t>
  </si>
  <si>
    <t>Causes of Death</t>
  </si>
  <si>
    <t xml:space="preserve">        ที่มา:   </t>
  </si>
  <si>
    <t>การตาย จำแนกตามสาเหตุที่สำคัญ และเพศ พ.ศ. 2561 - 2562</t>
  </si>
  <si>
    <t>Deaths by Leading Causes of Death and Sex: 2018 - 2019</t>
  </si>
  <si>
    <t>2561 (2018)</t>
  </si>
  <si>
    <t>2562 (2019)</t>
  </si>
  <si>
    <t>โรคติดเชื้อในกระแสเลือด</t>
  </si>
  <si>
    <t>โรคระบบทางเดินหายใจ</t>
  </si>
  <si>
    <t>สำนักงานสาธารณสุขจังหวัดสิงห์บุรี</t>
  </si>
  <si>
    <t xml:space="preserve"> Source:  Singburi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</si>
</sst>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88" formatCode="_(* #,##0.00_);_(* \(#,##0.00\);_(* &quot;-&quot;??_);_(@_)"/>
    <numFmt numFmtId="190" formatCode="_-* #,##0.00_-;\-* #,##0.00_-;_-* &quot;-&quot;_-;_-@_-"/>
  </numFmts>
  <fonts count="10" x14ac:knownFonts="1">
    <font>
      <sz val="14"/>
      <name val="Cordia New"/>
      <charset val="222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188" fontId="9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 applyAlignment="1">
      <alignment horizontal="left"/>
    </xf>
    <xf numFmtId="0" fontId="6" fillId="0" borderId="6" xfId="0" applyFont="1" applyBorder="1" applyAlignment="1">
      <alignment horizontal="center" vertical="center" shrinkToFit="1"/>
    </xf>
    <xf numFmtId="0" fontId="6" fillId="0" borderId="0" xfId="0" quotePrefix="1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4" xfId="0" quotePrefix="1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6" fillId="0" borderId="0" xfId="0" applyFont="1" applyFill="1"/>
    <xf numFmtId="0" fontId="6" fillId="0" borderId="0" xfId="0" applyFont="1" applyFill="1" applyBorder="1"/>
    <xf numFmtId="41" fontId="6" fillId="0" borderId="2" xfId="0" applyNumberFormat="1" applyFont="1" applyBorder="1" applyAlignment="1">
      <alignment horizontal="right"/>
    </xf>
    <xf numFmtId="41" fontId="6" fillId="0" borderId="2" xfId="0" applyNumberFormat="1" applyFont="1" applyFill="1" applyBorder="1" applyAlignment="1">
      <alignment horizontal="right"/>
    </xf>
    <xf numFmtId="41" fontId="6" fillId="0" borderId="3" xfId="0" applyNumberFormat="1" applyFont="1" applyBorder="1" applyAlignment="1">
      <alignment horizontal="right"/>
    </xf>
    <xf numFmtId="41" fontId="6" fillId="0" borderId="0" xfId="0" applyNumberFormat="1" applyFont="1" applyBorder="1" applyAlignment="1">
      <alignment horizontal="right"/>
    </xf>
    <xf numFmtId="190" fontId="6" fillId="0" borderId="2" xfId="0" applyNumberFormat="1" applyFont="1" applyBorder="1" applyAlignment="1">
      <alignment horizontal="right"/>
    </xf>
    <xf numFmtId="41" fontId="7" fillId="0" borderId="2" xfId="0" applyNumberFormat="1" applyFont="1" applyBorder="1" applyAlignment="1">
      <alignment horizontal="right"/>
    </xf>
    <xf numFmtId="190" fontId="7" fillId="0" borderId="2" xfId="0" applyNumberFormat="1" applyFont="1" applyBorder="1" applyAlignment="1">
      <alignment horizontal="right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</cellXfs>
  <cellStyles count="3">
    <cellStyle name="Comma_Chapter13" xfId="2"/>
    <cellStyle name="Normal_Chapter13" xfId="1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7173" name="Text Box 5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7174" name="Text Box 6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25"/>
  <sheetViews>
    <sheetView showGridLines="0" tabSelected="1" view="pageBreakPreview" topLeftCell="A7" zoomScaleNormal="100" zoomScaleSheetLayoutView="100" workbookViewId="0">
      <selection activeCell="A27" sqref="A27:XFD59"/>
    </sheetView>
  </sheetViews>
  <sheetFormatPr defaultRowHeight="21.75" x14ac:dyDescent="0.5"/>
  <cols>
    <col min="1" max="1" width="1.7109375" style="6" customWidth="1"/>
    <col min="2" max="2" width="5.85546875" style="6" customWidth="1"/>
    <col min="3" max="3" width="4.140625" style="6" customWidth="1"/>
    <col min="4" max="4" width="20.85546875" style="6" customWidth="1"/>
    <col min="5" max="16" width="7.28515625" style="6" customWidth="1"/>
    <col min="17" max="17" width="0.42578125" style="6" customWidth="1"/>
    <col min="18" max="18" width="33.42578125" style="6" customWidth="1"/>
    <col min="19" max="19" width="2.28515625" style="6" customWidth="1"/>
    <col min="20" max="20" width="4.42578125" style="6" customWidth="1"/>
    <col min="21" max="16384" width="9.140625" style="6"/>
  </cols>
  <sheetData>
    <row r="1" spans="1:19" s="3" customFormat="1" x14ac:dyDescent="0.5">
      <c r="A1" s="1"/>
      <c r="B1" s="1" t="s">
        <v>0</v>
      </c>
      <c r="C1" s="2">
        <v>5.3</v>
      </c>
      <c r="D1" s="1" t="s">
        <v>33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5" customFormat="1" x14ac:dyDescent="0.5">
      <c r="A2" s="4"/>
      <c r="B2" s="1" t="s">
        <v>22</v>
      </c>
      <c r="C2" s="2">
        <v>5.3</v>
      </c>
      <c r="D2" s="1" t="s">
        <v>34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s="26" customFormat="1" ht="6" customHeight="1" x14ac:dyDescent="0.45">
      <c r="A3" s="24"/>
      <c r="B3" s="24"/>
      <c r="C3" s="25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spans="1:19" s="7" customFormat="1" ht="18.75" x14ac:dyDescent="0.45">
      <c r="A4" s="43" t="s">
        <v>19</v>
      </c>
      <c r="B4" s="43"/>
      <c r="C4" s="43"/>
      <c r="D4" s="44"/>
      <c r="E4" s="54" t="s">
        <v>23</v>
      </c>
      <c r="F4" s="55"/>
      <c r="G4" s="55"/>
      <c r="H4" s="55"/>
      <c r="I4" s="55"/>
      <c r="J4" s="56"/>
      <c r="K4" s="54" t="s">
        <v>25</v>
      </c>
      <c r="L4" s="55"/>
      <c r="M4" s="55"/>
      <c r="N4" s="55"/>
      <c r="O4" s="55"/>
      <c r="P4" s="56"/>
      <c r="Q4" s="47" t="s">
        <v>31</v>
      </c>
      <c r="R4" s="43"/>
    </row>
    <row r="5" spans="1:19" s="7" customFormat="1" ht="18.75" x14ac:dyDescent="0.45">
      <c r="A5" s="50"/>
      <c r="B5" s="50"/>
      <c r="C5" s="50"/>
      <c r="D5" s="51"/>
      <c r="E5" s="48" t="s">
        <v>24</v>
      </c>
      <c r="F5" s="45"/>
      <c r="G5" s="45"/>
      <c r="H5" s="45"/>
      <c r="I5" s="45"/>
      <c r="J5" s="46"/>
      <c r="K5" s="48" t="s">
        <v>18</v>
      </c>
      <c r="L5" s="45"/>
      <c r="M5" s="45"/>
      <c r="N5" s="45"/>
      <c r="O5" s="45"/>
      <c r="P5" s="46"/>
      <c r="Q5" s="49"/>
      <c r="R5" s="50"/>
    </row>
    <row r="6" spans="1:19" s="7" customFormat="1" ht="18.75" x14ac:dyDescent="0.45">
      <c r="A6" s="50"/>
      <c r="B6" s="50"/>
      <c r="C6" s="50"/>
      <c r="D6" s="51"/>
      <c r="E6" s="59" t="s">
        <v>35</v>
      </c>
      <c r="F6" s="60"/>
      <c r="G6" s="61"/>
      <c r="H6" s="59" t="s">
        <v>36</v>
      </c>
      <c r="I6" s="60"/>
      <c r="J6" s="61"/>
      <c r="K6" s="59" t="s">
        <v>35</v>
      </c>
      <c r="L6" s="60"/>
      <c r="M6" s="61"/>
      <c r="N6" s="59" t="s">
        <v>36</v>
      </c>
      <c r="O6" s="60"/>
      <c r="P6" s="61"/>
      <c r="Q6" s="49"/>
      <c r="R6" s="50"/>
    </row>
    <row r="7" spans="1:19" s="7" customFormat="1" ht="18.75" x14ac:dyDescent="0.45">
      <c r="A7" s="50"/>
      <c r="B7" s="50"/>
      <c r="C7" s="50"/>
      <c r="D7" s="51"/>
      <c r="E7" s="10" t="s">
        <v>1</v>
      </c>
      <c r="F7" s="10" t="s">
        <v>3</v>
      </c>
      <c r="G7" s="10" t="s">
        <v>4</v>
      </c>
      <c r="H7" s="10" t="s">
        <v>1</v>
      </c>
      <c r="I7" s="10" t="s">
        <v>3</v>
      </c>
      <c r="J7" s="10" t="s">
        <v>4</v>
      </c>
      <c r="K7" s="10" t="s">
        <v>1</v>
      </c>
      <c r="L7" s="10" t="s">
        <v>3</v>
      </c>
      <c r="M7" s="10" t="s">
        <v>4</v>
      </c>
      <c r="N7" s="10" t="s">
        <v>1</v>
      </c>
      <c r="O7" s="10" t="s">
        <v>3</v>
      </c>
      <c r="P7" s="10" t="s">
        <v>4</v>
      </c>
      <c r="Q7" s="49"/>
      <c r="R7" s="50"/>
    </row>
    <row r="8" spans="1:19" s="7" customFormat="1" ht="18.75" x14ac:dyDescent="0.45">
      <c r="A8" s="45"/>
      <c r="B8" s="45"/>
      <c r="C8" s="45"/>
      <c r="D8" s="46"/>
      <c r="E8" s="14" t="s">
        <v>2</v>
      </c>
      <c r="F8" s="14" t="s">
        <v>5</v>
      </c>
      <c r="G8" s="14" t="s">
        <v>16</v>
      </c>
      <c r="H8" s="14" t="s">
        <v>2</v>
      </c>
      <c r="I8" s="14" t="s">
        <v>5</v>
      </c>
      <c r="J8" s="14" t="s">
        <v>16</v>
      </c>
      <c r="K8" s="14" t="s">
        <v>2</v>
      </c>
      <c r="L8" s="14" t="s">
        <v>5</v>
      </c>
      <c r="M8" s="14" t="s">
        <v>16</v>
      </c>
      <c r="N8" s="14" t="s">
        <v>2</v>
      </c>
      <c r="O8" s="14" t="s">
        <v>5</v>
      </c>
      <c r="P8" s="14" t="s">
        <v>16</v>
      </c>
      <c r="Q8" s="48"/>
      <c r="R8" s="45"/>
    </row>
    <row r="9" spans="1:19" s="7" customFormat="1" ht="3" customHeight="1" x14ac:dyDescent="0.45">
      <c r="A9" s="8"/>
      <c r="B9" s="8"/>
      <c r="C9" s="8"/>
      <c r="D9" s="9"/>
      <c r="E9" s="22"/>
      <c r="F9" s="22"/>
      <c r="G9" s="22"/>
      <c r="H9" s="22"/>
      <c r="I9" s="22"/>
      <c r="J9" s="22"/>
      <c r="K9" s="22"/>
      <c r="L9" s="22"/>
      <c r="M9" s="22"/>
      <c r="N9" s="22"/>
      <c r="O9" s="28"/>
      <c r="P9" s="28"/>
      <c r="Q9" s="27"/>
      <c r="R9" s="8"/>
    </row>
    <row r="10" spans="1:19" s="7" customFormat="1" ht="24.75" customHeight="1" x14ac:dyDescent="0.45">
      <c r="A10" s="57" t="s">
        <v>17</v>
      </c>
      <c r="B10" s="57"/>
      <c r="C10" s="57"/>
      <c r="D10" s="58"/>
      <c r="E10" s="41">
        <f>SUM(E11:E21)</f>
        <v>1040</v>
      </c>
      <c r="F10" s="41">
        <f>SUM(F11:F21)</f>
        <v>563</v>
      </c>
      <c r="G10" s="41">
        <f>SUM(G11:G21)</f>
        <v>477</v>
      </c>
      <c r="H10" s="41">
        <f t="shared" ref="H10:J10" si="0">SUM(H11:H21)</f>
        <v>957</v>
      </c>
      <c r="I10" s="41">
        <f t="shared" si="0"/>
        <v>525</v>
      </c>
      <c r="J10" s="41">
        <f t="shared" si="0"/>
        <v>432</v>
      </c>
      <c r="K10" s="42">
        <f>E10/208573*100000</f>
        <v>498.62638021220386</v>
      </c>
      <c r="L10" s="42">
        <f>F10/99415*100000</f>
        <v>566.31293064426904</v>
      </c>
      <c r="M10" s="42">
        <f>G10/109158*100000</f>
        <v>436.98125652723576</v>
      </c>
      <c r="N10" s="42">
        <f>H10/207528*100000</f>
        <v>461.14259280675373</v>
      </c>
      <c r="O10" s="42">
        <f>I10/99409*100000</f>
        <v>528.12119626995548</v>
      </c>
      <c r="P10" s="42">
        <f>J10/108119*100000</f>
        <v>399.55974435575615</v>
      </c>
      <c r="Q10" s="23"/>
      <c r="R10" s="11" t="s">
        <v>2</v>
      </c>
      <c r="S10" s="12"/>
    </row>
    <row r="11" spans="1:19" s="7" customFormat="1" ht="21" customHeight="1" x14ac:dyDescent="0.45">
      <c r="A11" s="52" t="s">
        <v>20</v>
      </c>
      <c r="B11" s="52"/>
      <c r="C11" s="52"/>
      <c r="D11" s="53"/>
      <c r="E11" s="36">
        <v>295</v>
      </c>
      <c r="F11" s="36">
        <v>178</v>
      </c>
      <c r="G11" s="36">
        <v>117</v>
      </c>
      <c r="H11" s="36">
        <v>258</v>
      </c>
      <c r="I11" s="36">
        <v>147</v>
      </c>
      <c r="J11" s="36">
        <v>111</v>
      </c>
      <c r="K11" s="40">
        <f t="shared" ref="K11:K21" si="1">E11/208573*100000</f>
        <v>141.43729054096167</v>
      </c>
      <c r="L11" s="40">
        <f t="shared" ref="L11:L21" si="2">F11/99415*100000</f>
        <v>179.04742745058593</v>
      </c>
      <c r="M11" s="40">
        <f t="shared" ref="M11:M21" si="3">G11/109158*100000</f>
        <v>107.18408178969933</v>
      </c>
      <c r="N11" s="40">
        <f t="shared" ref="N11:N21" si="4">H11/207528*100000</f>
        <v>124.32057360934428</v>
      </c>
      <c r="O11" s="40">
        <f t="shared" ref="O11:O21" si="5">I11/99409*100000</f>
        <v>147.87393495558754</v>
      </c>
      <c r="P11" s="40">
        <f t="shared" ref="P11:P21" si="6">J11/108119*100000</f>
        <v>102.66465653585401</v>
      </c>
      <c r="Q11" s="23"/>
      <c r="R11" s="13" t="s">
        <v>10</v>
      </c>
      <c r="S11" s="12"/>
    </row>
    <row r="12" spans="1:19" s="7" customFormat="1" ht="21" customHeight="1" x14ac:dyDescent="0.45">
      <c r="C12" s="13"/>
      <c r="D12" s="13"/>
      <c r="E12" s="36"/>
      <c r="F12" s="36"/>
      <c r="G12" s="36"/>
      <c r="H12" s="36"/>
      <c r="I12" s="36"/>
      <c r="J12" s="36"/>
      <c r="K12" s="40"/>
      <c r="L12" s="40"/>
      <c r="M12" s="40"/>
      <c r="N12" s="40"/>
      <c r="O12" s="40"/>
      <c r="P12" s="40"/>
      <c r="Q12" s="16"/>
      <c r="R12" s="13" t="s">
        <v>28</v>
      </c>
      <c r="S12" s="12"/>
    </row>
    <row r="13" spans="1:19" s="7" customFormat="1" ht="21" customHeight="1" x14ac:dyDescent="0.45">
      <c r="A13" s="13" t="s">
        <v>26</v>
      </c>
      <c r="B13" s="13"/>
      <c r="C13" s="13"/>
      <c r="D13" s="13"/>
      <c r="E13" s="36"/>
      <c r="F13" s="36"/>
      <c r="G13" s="36"/>
      <c r="H13" s="36"/>
      <c r="I13" s="36"/>
      <c r="J13" s="36"/>
      <c r="K13" s="40"/>
      <c r="L13" s="40"/>
      <c r="M13" s="40"/>
      <c r="N13" s="40"/>
      <c r="O13" s="40"/>
      <c r="P13" s="40"/>
      <c r="Q13" s="16"/>
      <c r="R13" s="13" t="s">
        <v>29</v>
      </c>
      <c r="S13" s="12"/>
    </row>
    <row r="14" spans="1:19" s="7" customFormat="1" ht="21" customHeight="1" x14ac:dyDescent="0.45">
      <c r="A14" s="13"/>
      <c r="B14" s="13" t="s">
        <v>27</v>
      </c>
      <c r="C14" s="13"/>
      <c r="D14" s="13"/>
      <c r="E14" s="36">
        <v>50</v>
      </c>
      <c r="F14" s="36">
        <v>42</v>
      </c>
      <c r="G14" s="36">
        <v>8</v>
      </c>
      <c r="H14" s="36">
        <v>34</v>
      </c>
      <c r="I14" s="36">
        <v>25</v>
      </c>
      <c r="J14" s="36">
        <v>9</v>
      </c>
      <c r="K14" s="40">
        <f t="shared" si="1"/>
        <v>23.972422125586725</v>
      </c>
      <c r="L14" s="40">
        <f t="shared" si="2"/>
        <v>42.247145802947244</v>
      </c>
      <c r="M14" s="40">
        <f t="shared" si="3"/>
        <v>7.328826105278587</v>
      </c>
      <c r="N14" s="40">
        <f t="shared" si="4"/>
        <v>16.383331405882579</v>
      </c>
      <c r="O14" s="40">
        <f t="shared" si="5"/>
        <v>25.1486283938074</v>
      </c>
      <c r="P14" s="40">
        <f t="shared" si="6"/>
        <v>8.3241613407449204</v>
      </c>
      <c r="Q14" s="16"/>
      <c r="R14" s="13" t="s">
        <v>30</v>
      </c>
      <c r="S14" s="12"/>
    </row>
    <row r="15" spans="1:19" s="35" customFormat="1" ht="21" customHeight="1" x14ac:dyDescent="0.45">
      <c r="A15" s="32" t="s">
        <v>6</v>
      </c>
      <c r="B15" s="32"/>
      <c r="C15" s="32"/>
      <c r="D15" s="32"/>
      <c r="E15" s="37">
        <f>125+23</f>
        <v>148</v>
      </c>
      <c r="F15" s="37">
        <v>71</v>
      </c>
      <c r="G15" s="37">
        <v>77</v>
      </c>
      <c r="H15" s="37">
        <f>105+24</f>
        <v>129</v>
      </c>
      <c r="I15" s="37">
        <v>65</v>
      </c>
      <c r="J15" s="37">
        <v>64</v>
      </c>
      <c r="K15" s="40">
        <f t="shared" si="1"/>
        <v>70.958369491736704</v>
      </c>
      <c r="L15" s="40">
        <f t="shared" si="2"/>
        <v>71.417794095458433</v>
      </c>
      <c r="M15" s="40">
        <f t="shared" si="3"/>
        <v>70.539951263306406</v>
      </c>
      <c r="N15" s="40">
        <f t="shared" si="4"/>
        <v>62.16028680467214</v>
      </c>
      <c r="O15" s="40">
        <f t="shared" si="5"/>
        <v>65.386433823899253</v>
      </c>
      <c r="P15" s="40">
        <f t="shared" si="6"/>
        <v>59.194036200852764</v>
      </c>
      <c r="Q15" s="33"/>
      <c r="R15" s="32" t="s">
        <v>11</v>
      </c>
      <c r="S15" s="34"/>
    </row>
    <row r="16" spans="1:19" s="7" customFormat="1" ht="21" customHeight="1" x14ac:dyDescent="0.45">
      <c r="A16" s="13" t="s">
        <v>7</v>
      </c>
      <c r="B16" s="17"/>
      <c r="C16" s="17"/>
      <c r="D16" s="17"/>
      <c r="E16" s="36">
        <v>70</v>
      </c>
      <c r="F16" s="36">
        <v>40</v>
      </c>
      <c r="G16" s="36">
        <v>30</v>
      </c>
      <c r="H16" s="36">
        <v>77</v>
      </c>
      <c r="I16" s="36">
        <v>48</v>
      </c>
      <c r="J16" s="36">
        <v>29</v>
      </c>
      <c r="K16" s="40">
        <f t="shared" si="1"/>
        <v>33.561390975821418</v>
      </c>
      <c r="L16" s="40">
        <f t="shared" si="2"/>
        <v>40.235376955187846</v>
      </c>
      <c r="M16" s="40">
        <f t="shared" si="3"/>
        <v>27.4830978947947</v>
      </c>
      <c r="N16" s="40">
        <f t="shared" si="4"/>
        <v>37.103427007439961</v>
      </c>
      <c r="O16" s="40">
        <f t="shared" si="5"/>
        <v>48.285366516110216</v>
      </c>
      <c r="P16" s="40">
        <f t="shared" si="6"/>
        <v>26.822297653511409</v>
      </c>
      <c r="Q16" s="16"/>
      <c r="R16" s="13" t="s">
        <v>12</v>
      </c>
      <c r="S16" s="12"/>
    </row>
    <row r="17" spans="1:19" s="7" customFormat="1" ht="21" customHeight="1" x14ac:dyDescent="0.45">
      <c r="A17" s="13" t="s">
        <v>21</v>
      </c>
      <c r="B17" s="17"/>
      <c r="C17" s="17"/>
      <c r="D17" s="17"/>
      <c r="E17" s="36">
        <v>238</v>
      </c>
      <c r="F17" s="36">
        <v>122</v>
      </c>
      <c r="G17" s="36">
        <v>116</v>
      </c>
      <c r="H17" s="36">
        <v>233</v>
      </c>
      <c r="I17" s="36">
        <v>122</v>
      </c>
      <c r="J17" s="36">
        <v>111</v>
      </c>
      <c r="K17" s="40">
        <f t="shared" si="1"/>
        <v>114.10872931779282</v>
      </c>
      <c r="L17" s="40">
        <f t="shared" si="2"/>
        <v>122.71789971332295</v>
      </c>
      <c r="M17" s="40">
        <f t="shared" si="3"/>
        <v>106.26797852653952</v>
      </c>
      <c r="N17" s="40">
        <f t="shared" si="4"/>
        <v>112.27400639913651</v>
      </c>
      <c r="O17" s="40">
        <f t="shared" si="5"/>
        <v>122.72530656178012</v>
      </c>
      <c r="P17" s="40">
        <f t="shared" si="6"/>
        <v>102.66465653585401</v>
      </c>
      <c r="Q17" s="16"/>
      <c r="R17" s="13" t="s">
        <v>13</v>
      </c>
      <c r="S17" s="12"/>
    </row>
    <row r="18" spans="1:19" s="7" customFormat="1" ht="21" customHeight="1" x14ac:dyDescent="0.45">
      <c r="A18" s="13" t="s">
        <v>8</v>
      </c>
      <c r="B18" s="13"/>
      <c r="C18" s="13"/>
      <c r="D18" s="13"/>
      <c r="E18" s="36">
        <v>43</v>
      </c>
      <c r="F18" s="36">
        <v>15</v>
      </c>
      <c r="G18" s="36">
        <v>28</v>
      </c>
      <c r="H18" s="36">
        <v>48</v>
      </c>
      <c r="I18" s="38">
        <v>20</v>
      </c>
      <c r="J18" s="39">
        <v>28</v>
      </c>
      <c r="K18" s="40">
        <f t="shared" si="1"/>
        <v>20.616283028004585</v>
      </c>
      <c r="L18" s="40">
        <f t="shared" si="2"/>
        <v>15.088266358195444</v>
      </c>
      <c r="M18" s="40">
        <f t="shared" si="3"/>
        <v>25.650891368475055</v>
      </c>
      <c r="N18" s="40">
        <f t="shared" si="4"/>
        <v>23.129409043598937</v>
      </c>
      <c r="O18" s="40">
        <f t="shared" si="5"/>
        <v>20.11890271504592</v>
      </c>
      <c r="P18" s="40">
        <f t="shared" si="6"/>
        <v>25.897390837873086</v>
      </c>
      <c r="Q18" s="16"/>
      <c r="R18" s="13" t="s">
        <v>14</v>
      </c>
      <c r="S18" s="12"/>
    </row>
    <row r="19" spans="1:19" s="7" customFormat="1" ht="21" customHeight="1" x14ac:dyDescent="0.45">
      <c r="A19" s="13" t="s">
        <v>9</v>
      </c>
      <c r="B19" s="17"/>
      <c r="C19" s="17"/>
      <c r="D19" s="17"/>
      <c r="E19" s="36">
        <v>28</v>
      </c>
      <c r="F19" s="36">
        <v>14</v>
      </c>
      <c r="G19" s="36">
        <v>14</v>
      </c>
      <c r="H19" s="36">
        <v>26</v>
      </c>
      <c r="I19" s="36">
        <v>16</v>
      </c>
      <c r="J19" s="36">
        <v>10</v>
      </c>
      <c r="K19" s="40">
        <f t="shared" si="1"/>
        <v>13.424556390328565</v>
      </c>
      <c r="L19" s="40">
        <f t="shared" si="2"/>
        <v>14.082381934315746</v>
      </c>
      <c r="M19" s="40">
        <f t="shared" si="3"/>
        <v>12.825445684237527</v>
      </c>
      <c r="N19" s="40">
        <f t="shared" si="4"/>
        <v>12.528429898616089</v>
      </c>
      <c r="O19" s="40">
        <f t="shared" si="5"/>
        <v>16.095122172036739</v>
      </c>
      <c r="P19" s="40">
        <f t="shared" si="6"/>
        <v>9.2490681563832453</v>
      </c>
      <c r="Q19" s="16"/>
      <c r="R19" s="13" t="s">
        <v>15</v>
      </c>
      <c r="S19" s="12"/>
    </row>
    <row r="20" spans="1:19" s="7" customFormat="1" ht="21" customHeight="1" x14ac:dyDescent="0.45">
      <c r="A20" s="13" t="s">
        <v>37</v>
      </c>
      <c r="B20" s="17"/>
      <c r="C20" s="17"/>
      <c r="D20" s="17"/>
      <c r="E20" s="36">
        <v>145</v>
      </c>
      <c r="F20" s="36">
        <v>66</v>
      </c>
      <c r="G20" s="36">
        <v>79</v>
      </c>
      <c r="H20" s="36">
        <v>128</v>
      </c>
      <c r="I20" s="36">
        <v>64</v>
      </c>
      <c r="J20" s="36">
        <v>64</v>
      </c>
      <c r="K20" s="40">
        <f t="shared" si="1"/>
        <v>69.520024164201502</v>
      </c>
      <c r="L20" s="40">
        <f t="shared" si="2"/>
        <v>66.388371976059958</v>
      </c>
      <c r="M20" s="40">
        <f t="shared" si="3"/>
        <v>72.372157789626044</v>
      </c>
      <c r="N20" s="40">
        <f t="shared" si="4"/>
        <v>61.678424116263827</v>
      </c>
      <c r="O20" s="40">
        <f t="shared" si="5"/>
        <v>64.380488688146954</v>
      </c>
      <c r="P20" s="40">
        <f t="shared" si="6"/>
        <v>59.194036200852764</v>
      </c>
      <c r="Q20" s="16"/>
      <c r="R20" s="13"/>
      <c r="S20" s="12"/>
    </row>
    <row r="21" spans="1:19" s="7" customFormat="1" ht="21" customHeight="1" x14ac:dyDescent="0.45">
      <c r="A21" s="13" t="s">
        <v>38</v>
      </c>
      <c r="B21" s="17"/>
      <c r="C21" s="17"/>
      <c r="D21" s="17"/>
      <c r="E21" s="36">
        <v>23</v>
      </c>
      <c r="F21" s="36">
        <v>15</v>
      </c>
      <c r="G21" s="36">
        <v>8</v>
      </c>
      <c r="H21" s="36">
        <v>24</v>
      </c>
      <c r="I21" s="36">
        <v>18</v>
      </c>
      <c r="J21" s="36">
        <v>6</v>
      </c>
      <c r="K21" s="40">
        <f t="shared" si="1"/>
        <v>11.027314177769894</v>
      </c>
      <c r="L21" s="40">
        <f t="shared" si="2"/>
        <v>15.088266358195444</v>
      </c>
      <c r="M21" s="40">
        <f t="shared" si="3"/>
        <v>7.328826105278587</v>
      </c>
      <c r="N21" s="40">
        <f t="shared" si="4"/>
        <v>11.564704521799468</v>
      </c>
      <c r="O21" s="40">
        <f t="shared" si="5"/>
        <v>18.107012443541329</v>
      </c>
      <c r="P21" s="40">
        <f t="shared" si="6"/>
        <v>5.5494408938299467</v>
      </c>
      <c r="Q21" s="16"/>
      <c r="R21" s="13"/>
      <c r="S21" s="12"/>
    </row>
    <row r="22" spans="1:19" s="7" customFormat="1" ht="3" customHeight="1" x14ac:dyDescent="0.45">
      <c r="A22" s="18"/>
      <c r="B22" s="19"/>
      <c r="C22" s="19"/>
      <c r="D22" s="20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9"/>
      <c r="R22" s="19"/>
    </row>
    <row r="23" spans="1:19" s="7" customFormat="1" ht="3" customHeight="1" x14ac:dyDescent="0.45">
      <c r="A23" s="15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1:19" s="7" customFormat="1" ht="17.25" customHeight="1" x14ac:dyDescent="0.45">
      <c r="A24" s="31" t="s">
        <v>32</v>
      </c>
      <c r="C24" s="30" t="s">
        <v>39</v>
      </c>
      <c r="D24" s="30"/>
      <c r="E24" s="12"/>
      <c r="F24" s="12"/>
      <c r="G24" s="12"/>
      <c r="H24" s="12"/>
      <c r="I24" s="12"/>
      <c r="J24" s="12"/>
      <c r="K24" s="12" t="s">
        <v>40</v>
      </c>
      <c r="L24" s="12"/>
      <c r="M24" s="12"/>
      <c r="N24" s="12"/>
      <c r="O24" s="12"/>
      <c r="P24" s="12"/>
      <c r="Q24" s="12"/>
      <c r="R24" s="12"/>
      <c r="S24" s="12"/>
    </row>
    <row r="25" spans="1:19" s="7" customFormat="1" ht="18" customHeight="1" x14ac:dyDescent="0.45"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</sheetData>
  <mergeCells count="12">
    <mergeCell ref="Q4:R8"/>
    <mergeCell ref="A4:D8"/>
    <mergeCell ref="A11:D11"/>
    <mergeCell ref="E5:J5"/>
    <mergeCell ref="K5:P5"/>
    <mergeCell ref="E4:J4"/>
    <mergeCell ref="K4:P4"/>
    <mergeCell ref="A10:D10"/>
    <mergeCell ref="E6:G6"/>
    <mergeCell ref="H6:J6"/>
    <mergeCell ref="K6:M6"/>
    <mergeCell ref="N6:P6"/>
  </mergeCells>
  <phoneticPr fontId="1" type="noConversion"/>
  <pageMargins left="0.46" right="0.35433070866141736" top="0.54" bottom="0.59055118110236227" header="0.51181102362204722" footer="0.51181102362204722"/>
  <pageSetup paperSize="9" scale="97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T-5.3</vt:lpstr>
      <vt:lpstr>'T-5.3'!Print_Area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2020-04-09T09:07:41Z</cp:lastPrinted>
  <dcterms:created xsi:type="dcterms:W3CDTF">2004-08-16T17:13:42Z</dcterms:created>
  <dcterms:modified xsi:type="dcterms:W3CDTF">2020-06-05T02:51:38Z</dcterms:modified>
</cp:coreProperties>
</file>