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2510" windowHeight="7350" tabRatio="601"/>
  </bookViews>
  <sheets>
    <sheet name="ตารางที่3ไตรมาส2พ.ศ. 2562" sheetId="22" r:id="rId1"/>
    <sheet name="ตารางที่4ไตรมาส 3 พ.ศ. 2561" sheetId="20" r:id="rId2"/>
    <sheet name="ตารางที่5ไตรมาส2พ.ศ.2562" sheetId="18" r:id="rId3"/>
    <sheet name="ตารางที่6ไตรมาส 2พ.ศ.2562" sheetId="16" r:id="rId4"/>
    <sheet name="ตารางที่7ไตรมาส2พ.ศ. 2562" sheetId="14" r:id="rId5"/>
  </sheets>
  <calcPr calcId="162913"/>
  <fileRecoveryPr repairLoad="1"/>
</workbook>
</file>

<file path=xl/calcChain.xml><?xml version="1.0" encoding="utf-8"?>
<calcChain xmlns="http://schemas.openxmlformats.org/spreadsheetml/2006/main">
  <c r="D27" i="22" l="1"/>
  <c r="C36" i="22"/>
  <c r="B28" i="22"/>
  <c r="J11" i="20"/>
  <c r="I11" i="20"/>
  <c r="J9" i="20"/>
  <c r="J13" i="20" s="1"/>
  <c r="T9" i="20" l="1"/>
  <c r="J10" i="20" s="1"/>
  <c r="S9" i="20"/>
  <c r="S13" i="20" s="1"/>
  <c r="R9" i="20"/>
  <c r="R13" i="20" s="1"/>
  <c r="Q9" i="20"/>
  <c r="Q13" i="20" s="1"/>
  <c r="P9" i="20"/>
  <c r="P13" i="20" s="1"/>
  <c r="O9" i="20"/>
  <c r="O13" i="20" s="1"/>
  <c r="N9" i="20"/>
  <c r="N13" i="20" s="1"/>
  <c r="M9" i="20"/>
  <c r="M13" i="20" s="1"/>
  <c r="L9" i="20"/>
  <c r="L13" i="20" s="1"/>
  <c r="K9" i="20"/>
  <c r="C38" i="20"/>
  <c r="D41" i="20"/>
  <c r="B36" i="20"/>
  <c r="D42" i="20"/>
  <c r="C42" i="20"/>
  <c r="C40" i="20"/>
  <c r="B42" i="20"/>
  <c r="D17" i="18"/>
  <c r="K13" i="20" l="1"/>
  <c r="S11" i="20"/>
  <c r="I10" i="20"/>
  <c r="D19" i="18"/>
  <c r="B21" i="18"/>
  <c r="B20" i="18"/>
  <c r="B19" i="18"/>
  <c r="B24" i="16"/>
  <c r="D37" i="14"/>
  <c r="D32" i="14"/>
  <c r="B33" i="14"/>
  <c r="B29" i="14"/>
  <c r="G12" i="14"/>
  <c r="M11" i="14"/>
  <c r="H10" i="14"/>
  <c r="I10" i="14"/>
  <c r="J10" i="14"/>
  <c r="K10" i="14"/>
  <c r="L10" i="14"/>
  <c r="G10" i="14"/>
  <c r="L9" i="14"/>
  <c r="K9" i="14"/>
  <c r="J9" i="14"/>
  <c r="I9" i="14"/>
  <c r="H9" i="14"/>
  <c r="G9" i="14"/>
  <c r="B26" i="14"/>
  <c r="D21" i="18" l="1"/>
  <c r="C21" i="18"/>
  <c r="M10" i="14"/>
  <c r="C37" i="14"/>
  <c r="B37" i="14"/>
  <c r="D35" i="14"/>
  <c r="C35" i="14"/>
  <c r="B35" i="14"/>
  <c r="D34" i="14"/>
  <c r="C34" i="14"/>
  <c r="B34" i="14"/>
  <c r="D33" i="14"/>
  <c r="C33" i="14"/>
  <c r="D30" i="14"/>
  <c r="C30" i="14"/>
  <c r="B30" i="14"/>
  <c r="D29" i="14"/>
  <c r="C29" i="14"/>
  <c r="D27" i="14"/>
  <c r="C27" i="14"/>
  <c r="B27" i="14"/>
  <c r="D26" i="14"/>
  <c r="C26" i="14"/>
  <c r="D25" i="14"/>
  <c r="C25" i="14"/>
  <c r="B25" i="14"/>
  <c r="D24" i="14"/>
  <c r="C24" i="14"/>
  <c r="B24" i="14"/>
  <c r="D22" i="14"/>
  <c r="C22" i="14"/>
  <c r="B22" i="14"/>
  <c r="C32" i="14"/>
  <c r="B32" i="14"/>
  <c r="D28" i="14"/>
  <c r="C28" i="14"/>
  <c r="B28" i="14"/>
  <c r="D25" i="16"/>
  <c r="C25" i="16"/>
  <c r="B25" i="16"/>
  <c r="D24" i="16"/>
  <c r="C24" i="16"/>
  <c r="D23" i="16"/>
  <c r="C23" i="16"/>
  <c r="B23" i="16"/>
  <c r="D22" i="16"/>
  <c r="C22" i="16"/>
  <c r="B22" i="16"/>
  <c r="D21" i="16"/>
  <c r="C21" i="16"/>
  <c r="B21" i="16"/>
  <c r="D20" i="16"/>
  <c r="C20" i="16"/>
  <c r="B20" i="16"/>
  <c r="C19" i="16"/>
  <c r="B19" i="16"/>
  <c r="D18" i="16"/>
  <c r="C18" i="16"/>
  <c r="B18" i="16"/>
  <c r="D16" i="16"/>
  <c r="C16" i="16"/>
  <c r="B16" i="16"/>
  <c r="D20" i="18"/>
  <c r="C20" i="18"/>
  <c r="C19" i="18"/>
  <c r="D18" i="18"/>
  <c r="C18" i="18"/>
  <c r="B18" i="18"/>
  <c r="C17" i="18"/>
  <c r="B17" i="18"/>
  <c r="D16" i="18"/>
  <c r="C16" i="18"/>
  <c r="B16" i="18"/>
  <c r="D14" i="18"/>
  <c r="C14" i="18"/>
  <c r="B14" i="18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C41" i="20"/>
  <c r="B41" i="20"/>
  <c r="B40" i="20"/>
  <c r="D39" i="20"/>
  <c r="C39" i="20"/>
  <c r="B39" i="20"/>
  <c r="D38" i="20"/>
  <c r="B38" i="20"/>
  <c r="D37" i="20"/>
  <c r="C37" i="20"/>
  <c r="B37" i="20"/>
  <c r="D36" i="20"/>
  <c r="C36" i="20"/>
  <c r="D35" i="20"/>
  <c r="C35" i="20"/>
  <c r="B35" i="20"/>
  <c r="C34" i="20"/>
  <c r="B34" i="20"/>
  <c r="D33" i="20"/>
  <c r="C33" i="20"/>
  <c r="B33" i="20"/>
  <c r="D31" i="20"/>
  <c r="C31" i="20"/>
  <c r="B31" i="20"/>
  <c r="D40" i="22"/>
  <c r="C40" i="22"/>
  <c r="B40" i="22"/>
  <c r="D38" i="22"/>
  <c r="C38" i="22"/>
  <c r="B38" i="22"/>
  <c r="D36" i="22"/>
  <c r="B36" i="22"/>
  <c r="D34" i="22"/>
  <c r="C34" i="22"/>
  <c r="B34" i="22"/>
  <c r="D32" i="22"/>
  <c r="C32" i="22"/>
  <c r="B32" i="22"/>
  <c r="D31" i="22"/>
  <c r="C31" i="22"/>
  <c r="B31" i="22"/>
  <c r="D30" i="22"/>
  <c r="C30" i="22"/>
  <c r="B30" i="22"/>
  <c r="D28" i="22"/>
  <c r="C28" i="22"/>
  <c r="C27" i="22"/>
  <c r="B27" i="22"/>
  <c r="D24" i="22"/>
  <c r="C24" i="22"/>
  <c r="B24" i="22"/>
</calcChain>
</file>

<file path=xl/sharedStrings.xml><?xml version="1.0" encoding="utf-8"?>
<sst xmlns="http://schemas.openxmlformats.org/spreadsheetml/2006/main" count="245" uniqueCount="113">
  <si>
    <t>รวม</t>
  </si>
  <si>
    <t>อื่น ๆ</t>
  </si>
  <si>
    <t>การศึกษา</t>
  </si>
  <si>
    <t>ไม่ทราบ</t>
  </si>
  <si>
    <t>ประถมศึกษา</t>
  </si>
  <si>
    <t>ยอดรวม</t>
  </si>
  <si>
    <t>ก่อสร้าง</t>
  </si>
  <si>
    <t>การผลิต</t>
  </si>
  <si>
    <t>เกษตรกรรม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</si>
  <si>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</si>
  <si>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</si>
  <si>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</si>
  <si>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</si>
  <si>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</si>
  <si>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</si>
  <si>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</si>
  <si>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</si>
  <si>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</si>
  <si>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</si>
  <si>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</si>
  <si>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</si>
  <si>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</si>
  <si>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</si>
  <si>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</si>
  <si>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</si>
  <si>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</si>
  <si>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</si>
  <si>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</si>
  <si>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</si>
  <si>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</si>
  <si>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</si>
  <si>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</si>
  <si>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</si>
  <si>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</si>
  <si>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</si>
  <si>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</si>
  <si>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</si>
  <si>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</si>
  <si>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</si>
  <si>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</si>
  <si>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</si>
  <si>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</si>
  <si>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</si>
  <si>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</si>
  <si>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</si>
  <si>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</si>
  <si>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</si>
  <si>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</si>
  <si>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</si>
  <si>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</si>
  <si>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</si>
  <si>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</si>
  <si>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</si>
  <si>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</si>
  <si>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</si>
  <si>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</si>
  <si>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</si>
  <si>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</si>
  <si>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</si>
  <si>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</si>
  <si>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</si>
  <si>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</si>
  <si>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</si>
  <si>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</si>
  <si>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</si>
  <si>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</si>
  <si>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</si>
  <si>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</si>
  <si>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</si>
  <si>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</si>
  <si>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</si>
  <si>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</si>
  <si>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</si>
  <si>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</si>
  <si>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</si>
  <si>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</si>
  <si>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</si>
  <si>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</si>
  <si>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</si>
  <si>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</si>
  <si>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</si>
  <si>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</si>
  <si>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</si>
  <si>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</si>
  <si>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</si>
  <si>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</si>
  <si>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</si>
  <si>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</si>
  <si>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</si>
  <si>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</si>
  <si>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</si>
  <si>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</si>
  <si>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</si>
  <si>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</si>
  <si>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</si>
  <si>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</si>
  <si>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</si>
  <si>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 xml:space="preserve"> -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</si>
  <si>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</si>
  <si>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ขายส่ง/ขายปลีก</t>
  </si>
  <si>
    <t>ที่พักแรม</t>
  </si>
  <si>
    <t>ขนส่งฯ</t>
  </si>
  <si>
    <t xml:space="preserve">งานด้านสุขภาพ </t>
  </si>
  <si>
    <t>บริการด้านอื่นๆ</t>
  </si>
  <si>
    <t>เมื่อต้องการปรับขนาดช่วงข้อมูลแผนภูมิ ให้ลากมุมขวาด้านล่างของช่วง</t>
  </si>
  <si>
    <t>การบริหารราชการ</t>
  </si>
  <si>
    <t>ตารางที่ 3  จำนวนและร้อยละของผู้มีงานทำ จำแนกตามอาชีพและเพศ ไตรมาส 2 พ.ศ. 2562</t>
  </si>
  <si>
    <t>ตารางที่  4  จำนวนและร้อยละของผู้มีงานทำ จำแนกตามอุตสาหกรรม และเพศ ไตรมาส 2พ.ศ.2562</t>
  </si>
  <si>
    <t>ตารางที่ 5  จำนวนและร้อยละของผู้มีงานทำ จำแนกตามสถานภาพการทำงานและเพศ ไตรมาส 2 พ.ศ.2562</t>
  </si>
  <si>
    <t>ตารางที่ 6 จำนวนและร้อยละของผู้มีงานทำ จำแนกตามชั่วโมงการทำงานต่อสัปดาห์และเพศ ไตรมาส 2 พ.ศ.2562</t>
  </si>
  <si>
    <t>ตารางที่ 7  จำนวนและร้อยละของผู้มีงานทำ  จำแนกตามระดับการศึกษาที่สำเร็จและเพศ ไตรมาส 2พ.ศ.2562</t>
  </si>
  <si>
    <t>2/2561</t>
  </si>
  <si>
    <t>2/2562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</si>
</sst>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3" formatCode="_-* #,##0.000_-;\-* #,##0.000_-;_-* \-??_-;_-@_-"/>
  </numFmts>
  <fonts count="2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vertAlign val="superscript"/>
      <sz val="15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u/>
      <vertAlign val="superscript"/>
      <sz val="15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2" applyFont="1"/>
    <xf numFmtId="0" fontId="8" fillId="0" borderId="0" xfId="2" applyFont="1"/>
    <xf numFmtId="188" fontId="10" fillId="0" borderId="0" xfId="2" applyNumberFormat="1" applyFont="1"/>
    <xf numFmtId="0" fontId="6" fillId="0" borderId="0" xfId="2" quotePrefix="1" applyFont="1" applyBorder="1"/>
    <xf numFmtId="0" fontId="10" fillId="0" borderId="1" xfId="2" applyFont="1" applyBorder="1"/>
    <xf numFmtId="188" fontId="10" fillId="0" borderId="0" xfId="3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190" fontId="10" fillId="0" borderId="0" xfId="2" applyNumberFormat="1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12" fillId="0" borderId="0" xfId="2" applyFont="1" applyBorder="1" applyAlignment="1">
      <alignment vertical="center"/>
    </xf>
    <xf numFmtId="188" fontId="8" fillId="0" borderId="0" xfId="3" applyNumberFormat="1" applyFont="1" applyFill="1" applyBorder="1" applyAlignment="1" applyProtection="1">
      <alignment horizontal="right" vertical="center"/>
    </xf>
    <xf numFmtId="188" fontId="8" fillId="0" borderId="0" xfId="3" applyNumberFormat="1" applyFont="1" applyFill="1" applyBorder="1" applyAlignment="1" applyProtection="1">
      <alignment horizontal="right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5" fillId="0" borderId="0" xfId="2" applyFont="1"/>
    <xf numFmtId="191" fontId="10" fillId="0" borderId="0" xfId="0" applyNumberFormat="1" applyFont="1"/>
    <xf numFmtId="189" fontId="10" fillId="0" borderId="0" xfId="0" applyNumberFormat="1" applyFont="1"/>
    <xf numFmtId="189" fontId="6" fillId="0" borderId="0" xfId="9" applyNumberFormat="1" applyFont="1"/>
    <xf numFmtId="190" fontId="6" fillId="0" borderId="0" xfId="6" applyNumberFormat="1" applyFont="1" applyAlignment="1">
      <alignment horizontal="right"/>
    </xf>
    <xf numFmtId="189" fontId="6" fillId="0" borderId="0" xfId="0" applyNumberFormat="1" applyFont="1" applyAlignment="1"/>
    <xf numFmtId="187" fontId="0" fillId="0" borderId="0" xfId="9" applyNumberFormat="1" applyFont="1"/>
    <xf numFmtId="3" fontId="10" fillId="0" borderId="0" xfId="2" applyNumberFormat="1" applyFont="1" applyAlignment="1"/>
    <xf numFmtId="3" fontId="7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6" applyFont="1"/>
    <xf numFmtId="189" fontId="6" fillId="0" borderId="0" xfId="9" applyNumberFormat="1" applyFont="1" applyAlignment="1">
      <alignment vertical="center"/>
    </xf>
    <xf numFmtId="0" fontId="9" fillId="0" borderId="0" xfId="2" applyFont="1"/>
    <xf numFmtId="3" fontId="10" fillId="0" borderId="0" xfId="2" applyNumberFormat="1" applyFont="1" applyAlignment="1">
      <alignment vertical="center"/>
    </xf>
    <xf numFmtId="188" fontId="10" fillId="0" borderId="0" xfId="1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 vertical="center"/>
    </xf>
    <xf numFmtId="191" fontId="8" fillId="0" borderId="0" xfId="2" applyNumberFormat="1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/>
    </xf>
    <xf numFmtId="0" fontId="10" fillId="0" borderId="0" xfId="2" applyFont="1" applyAlignment="1">
      <alignment horizontal="right"/>
    </xf>
    <xf numFmtId="191" fontId="10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vertical="center"/>
    </xf>
    <xf numFmtId="188" fontId="10" fillId="0" borderId="0" xfId="13" applyNumberFormat="1" applyFont="1" applyFill="1" applyBorder="1" applyAlignment="1" applyProtection="1">
      <alignment horizontal="right" vertical="center"/>
    </xf>
    <xf numFmtId="0" fontId="12" fillId="0" borderId="0" xfId="2" applyFont="1" applyAlignment="1">
      <alignment vertical="center"/>
    </xf>
    <xf numFmtId="188" fontId="8" fillId="0" borderId="0" xfId="13" applyNumberFormat="1" applyFont="1" applyFill="1" applyBorder="1" applyAlignment="1" applyProtection="1">
      <alignment horizontal="right" vertical="center"/>
    </xf>
    <xf numFmtId="188" fontId="8" fillId="0" borderId="0" xfId="13" applyNumberFormat="1" applyFont="1" applyFill="1" applyBorder="1" applyAlignment="1" applyProtection="1">
      <alignment horizontal="right"/>
    </xf>
    <xf numFmtId="0" fontId="8" fillId="0" borderId="0" xfId="2" applyFont="1" applyAlignment="1">
      <alignment horizontal="center"/>
    </xf>
    <xf numFmtId="188" fontId="10" fillId="0" borderId="0" xfId="2" applyNumberFormat="1" applyFont="1" applyAlignment="1">
      <alignment vertical="center"/>
    </xf>
    <xf numFmtId="41" fontId="10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88" fontId="10" fillId="0" borderId="0" xfId="15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188" fontId="8" fillId="0" borderId="0" xfId="15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 vertical="center"/>
    </xf>
    <xf numFmtId="3" fontId="8" fillId="0" borderId="3" xfId="15" applyNumberFormat="1" applyFont="1" applyFill="1" applyBorder="1" applyAlignment="1" applyProtection="1">
      <alignment horizontal="right" vertical="center"/>
    </xf>
    <xf numFmtId="189" fontId="8" fillId="0" borderId="3" xfId="15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188" fontId="10" fillId="0" borderId="0" xfId="2" applyNumberFormat="1" applyFont="1" applyAlignment="1">
      <alignment horizontal="right"/>
    </xf>
    <xf numFmtId="188" fontId="10" fillId="0" borderId="1" xfId="2" applyNumberFormat="1" applyFont="1" applyBorder="1" applyAlignment="1">
      <alignment horizontal="right" vertical="center"/>
    </xf>
    <xf numFmtId="188" fontId="10" fillId="0" borderId="0" xfId="18" applyNumberFormat="1" applyFont="1" applyFill="1" applyBorder="1" applyAlignment="1" applyProtection="1">
      <alignment horizontal="right" vertical="center"/>
    </xf>
    <xf numFmtId="188" fontId="10" fillId="0" borderId="0" xfId="18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88" fontId="8" fillId="0" borderId="0" xfId="2" applyNumberFormat="1" applyFont="1" applyAlignment="1">
      <alignment horizontal="right" vertical="center"/>
    </xf>
    <xf numFmtId="2" fontId="8" fillId="0" borderId="0" xfId="2" applyNumberFormat="1" applyFont="1" applyAlignment="1">
      <alignment horizontal="center" vertical="center"/>
    </xf>
    <xf numFmtId="188" fontId="8" fillId="0" borderId="0" xfId="18" applyNumberFormat="1" applyFont="1" applyFill="1" applyBorder="1" applyAlignment="1" applyProtection="1">
      <alignment horizontal="right" vertical="center"/>
    </xf>
    <xf numFmtId="0" fontId="10" fillId="0" borderId="0" xfId="8" applyFont="1" applyAlignment="1"/>
    <xf numFmtId="0" fontId="13" fillId="0" borderId="0" xfId="8" applyFont="1" applyAlignment="1"/>
    <xf numFmtId="0" fontId="15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0" xfId="2" applyFont="1" applyAlignment="1"/>
    <xf numFmtId="0" fontId="10" fillId="0" borderId="0" xfId="2" applyFont="1" applyAlignment="1"/>
    <xf numFmtId="193" fontId="10" fillId="0" borderId="0" xfId="2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2" applyFont="1" applyBorder="1" applyAlignment="1">
      <alignment horizontal="center" vertical="center"/>
    </xf>
    <xf numFmtId="187" fontId="10" fillId="0" borderId="0" xfId="1" applyNumberFormat="1" applyFont="1" applyAlignment="1">
      <alignment horizontal="right"/>
    </xf>
    <xf numFmtId="187" fontId="13" fillId="0" borderId="0" xfId="1" applyNumberFormat="1" applyFont="1"/>
    <xf numFmtId="187" fontId="8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87" fontId="13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7" fontId="10" fillId="0" borderId="0" xfId="1" applyNumberFormat="1" applyFont="1"/>
    <xf numFmtId="189" fontId="7" fillId="0" borderId="0" xfId="9" applyNumberFormat="1" applyFont="1" applyAlignment="1">
      <alignment vertical="center"/>
    </xf>
    <xf numFmtId="0" fontId="19" fillId="0" borderId="0" xfId="2" applyFont="1" applyAlignment="1">
      <alignment vertical="center"/>
    </xf>
    <xf numFmtId="3" fontId="18" fillId="0" borderId="0" xfId="25" applyNumberFormat="1" applyFont="1" applyAlignment="1">
      <alignment horizontal="center" vertical="center"/>
    </xf>
    <xf numFmtId="3" fontId="19" fillId="0" borderId="0" xfId="2" applyNumberFormat="1" applyFont="1" applyAlignment="1">
      <alignment vertical="center"/>
    </xf>
    <xf numFmtId="3" fontId="19" fillId="0" borderId="0" xfId="2" applyNumberFormat="1" applyFont="1" applyAlignment="1">
      <alignment horizontal="right"/>
    </xf>
    <xf numFmtId="0" fontId="19" fillId="0" borderId="0" xfId="2" applyFont="1" applyBorder="1" applyAlignment="1">
      <alignment vertical="center"/>
    </xf>
    <xf numFmtId="0" fontId="19" fillId="0" borderId="0" xfId="2" applyFont="1" applyAlignment="1">
      <alignment horizontal="right"/>
    </xf>
    <xf numFmtId="0" fontId="20" fillId="0" borderId="0" xfId="2" applyFont="1" applyAlignment="1">
      <alignment vertical="center"/>
    </xf>
    <xf numFmtId="0" fontId="21" fillId="0" borderId="0" xfId="25" applyFont="1" applyAlignment="1">
      <alignment horizontal="center"/>
    </xf>
    <xf numFmtId="0" fontId="10" fillId="0" borderId="0" xfId="0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10" fillId="0" borderId="0" xfId="2" applyNumberFormat="1" applyFont="1" applyAlignment="1">
      <alignment vertical="center"/>
    </xf>
    <xf numFmtId="192" fontId="10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2" fontId="8" fillId="0" borderId="0" xfId="2" applyNumberFormat="1" applyFont="1"/>
    <xf numFmtId="0" fontId="10" fillId="0" borderId="0" xfId="0" applyFont="1" applyAlignment="1">
      <alignment horizontal="right" vertical="center" wrapText="1"/>
    </xf>
    <xf numFmtId="193" fontId="10" fillId="0" borderId="0" xfId="13" applyNumberFormat="1" applyFont="1" applyFill="1" applyBorder="1" applyAlignment="1" applyProtection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 vertical="top"/>
    </xf>
    <xf numFmtId="0" fontId="8" fillId="0" borderId="2" xfId="2" applyFont="1" applyBorder="1" applyAlignment="1">
      <alignment horizontal="center"/>
    </xf>
    <xf numFmtId="0" fontId="22" fillId="0" borderId="0" xfId="25" applyFont="1" applyAlignment="1">
      <alignment horizontal="center"/>
    </xf>
    <xf numFmtId="0" fontId="16" fillId="0" borderId="0" xfId="2" applyFont="1" applyAlignment="1">
      <alignment vertical="center"/>
    </xf>
    <xf numFmtId="3" fontId="22" fillId="0" borderId="0" xfId="25" applyNumberFormat="1" applyFont="1" applyAlignment="1">
      <alignment horizontal="center"/>
    </xf>
    <xf numFmtId="3" fontId="23" fillId="0" borderId="0" xfId="25" applyNumberFormat="1" applyFont="1" applyAlignment="1">
      <alignment horizontal="center"/>
    </xf>
    <xf numFmtId="190" fontId="16" fillId="0" borderId="0" xfId="2" applyNumberFormat="1" applyFont="1" applyAlignment="1">
      <alignment vertical="center"/>
    </xf>
    <xf numFmtId="0" fontId="22" fillId="0" borderId="0" xfId="25" applyFont="1" applyAlignment="1">
      <alignment horizontal="left"/>
    </xf>
    <xf numFmtId="190" fontId="22" fillId="0" borderId="0" xfId="25" applyNumberFormat="1" applyFont="1" applyAlignment="1"/>
    <xf numFmtId="187" fontId="22" fillId="0" borderId="0" xfId="25" applyNumberFormat="1" applyFont="1" applyAlignment="1">
      <alignment horizont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16" fillId="0" borderId="0" xfId="25" applyFont="1" applyAlignment="1" applyProtection="1">
      <alignment horizontal="center"/>
    </xf>
    <xf numFmtId="0" fontId="16" fillId="0" borderId="0" xfId="2" applyFont="1" applyAlignment="1"/>
    <xf numFmtId="0" fontId="22" fillId="0" borderId="0" xfId="25" quotePrefix="1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11" fillId="0" borderId="0" xfId="2" applyFont="1" applyAlignment="1" applyProtection="1">
      <alignment horizontal="left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/>
    <xf numFmtId="0" fontId="11" fillId="0" borderId="0" xfId="2" applyFont="1" applyAlignment="1"/>
    <xf numFmtId="0" fontId="10" fillId="0" borderId="0" xfId="2" applyFont="1" applyAlignment="1" applyProtection="1">
      <alignment horizontal="left"/>
    </xf>
    <xf numFmtId="0" fontId="10" fillId="0" borderId="0" xfId="2" applyFont="1" applyAlignment="1" applyProtection="1"/>
    <xf numFmtId="0" fontId="10" fillId="0" borderId="0" xfId="2" applyFont="1" applyBorder="1" applyAlignment="1" applyProtection="1">
      <alignment horizontal="left"/>
    </xf>
    <xf numFmtId="188" fontId="7" fillId="0" borderId="0" xfId="18" applyNumberFormat="1" applyFont="1" applyFill="1" applyBorder="1" applyAlignment="1" applyProtection="1">
      <alignment horizontal="right" vertical="center"/>
    </xf>
    <xf numFmtId="188" fontId="7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8" fontId="6" fillId="0" borderId="0" xfId="18" applyNumberFormat="1" applyFont="1" applyFill="1" applyBorder="1" applyAlignment="1" applyProtection="1">
      <alignment horizontal="right" vertical="center"/>
    </xf>
    <xf numFmtId="188" fontId="6" fillId="0" borderId="0" xfId="18" applyNumberFormat="1" applyFont="1" applyFill="1" applyBorder="1" applyAlignment="1" applyProtection="1">
      <alignment vertical="center"/>
    </xf>
  </cellXfs>
  <cellStyles count="29">
    <cellStyle name="Comma 2" xfId="5"/>
    <cellStyle name="Normal 2" xfId="6"/>
    <cellStyle name="เครื่องหมายจุลภาค 2" xfId="7"/>
    <cellStyle name="เครื่องหมายจุลภาค 3" xfId="3"/>
    <cellStyle name="เครื่องหมายจุลภาค 3 2" xfId="9"/>
    <cellStyle name="เครื่องหมายจุลภาค 4" xfId="11"/>
    <cellStyle name="เครื่องหมายจุลภาค 4 2" xfId="12"/>
    <cellStyle name="เครื่องหมายจุลภาค 5" xfId="13"/>
    <cellStyle name="เครื่องหมายจุลภาค 5 2" xfId="14"/>
    <cellStyle name="เครื่องหมายจุลภาค 5 3" xfId="26"/>
    <cellStyle name="เครื่องหมายจุลภาค 6" xfId="15"/>
    <cellStyle name="เครื่องหมายจุลภาค 6 2" xfId="17"/>
    <cellStyle name="เครื่องหมายจุลภาค 7" xfId="16"/>
    <cellStyle name="เครื่องหมายจุลภาค 7 2" xfId="18"/>
    <cellStyle name="เครื่องหมายจุลภาค 7 3" xfId="19"/>
    <cellStyle name="เครื่องหมายจุลภาค 8" xfId="20"/>
    <cellStyle name="เครื่องหมายจุลภาค 8 2" xfId="22"/>
    <cellStyle name="เครื่องหมายจุลภาค 9" xfId="21"/>
    <cellStyle name="เครื่องหมายจุลภาค 9 2" xfId="23"/>
    <cellStyle name="เครื่องหมายจุลภาค 9 3" xfId="24"/>
    <cellStyle name="จุลภาค" xfId="1" builtinId="3"/>
    <cellStyle name="จุลภาค 2" xfId="28"/>
    <cellStyle name="ปกติ" xfId="0" builtinId="0"/>
    <cellStyle name="ปกติ 2" xfId="8"/>
    <cellStyle name="ปกติ 2 2" xfId="2"/>
    <cellStyle name="ปกติ 3" xfId="4"/>
    <cellStyle name="ปกติ 4" xfId="10"/>
    <cellStyle name="ปกติ 5" xfId="25"/>
    <cellStyle name="ปกติ 5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12" zoomScale="83" zoomScaleNormal="83" workbookViewId="0">
      <selection activeCell="C25" sqref="C25"/>
    </sheetView>
  </sheetViews>
  <sheetFormatPr defaultColWidth="11.28515625" defaultRowHeight="18" customHeight="1" x14ac:dyDescent="0.5"/>
  <cols>
    <col min="1" max="1" width="45.140625" style="20" customWidth="1"/>
    <col min="2" max="4" width="17.140625" style="20" customWidth="1"/>
    <col min="5" max="16384" width="11.28515625" style="20"/>
  </cols>
  <sheetData>
    <row r="1" spans="1:9" s="82" customFormat="1" ht="49.15" customHeight="1" x14ac:dyDescent="0.55000000000000004">
      <c r="A1" s="82" t="s">
        <v>106</v>
      </c>
      <c r="B1" s="83"/>
      <c r="C1" s="83"/>
      <c r="D1" s="83"/>
    </row>
    <row r="2" spans="1:9" s="42" customFormat="1" ht="9" customHeight="1" x14ac:dyDescent="0.5">
      <c r="A2" s="21"/>
      <c r="B2" s="21"/>
      <c r="C2" s="21"/>
      <c r="D2" s="21"/>
    </row>
    <row r="3" spans="1:9" s="42" customFormat="1" ht="23.25" customHeight="1" x14ac:dyDescent="0.5">
      <c r="A3" s="23" t="s">
        <v>96</v>
      </c>
      <c r="B3" s="22" t="s">
        <v>0</v>
      </c>
      <c r="C3" s="22" t="s">
        <v>31</v>
      </c>
      <c r="D3" s="22" t="s">
        <v>30</v>
      </c>
    </row>
    <row r="4" spans="1:9" s="42" customFormat="1" ht="18" customHeight="1" x14ac:dyDescent="0.5">
      <c r="A4" s="86"/>
      <c r="B4" s="116" t="s">
        <v>29</v>
      </c>
      <c r="C4" s="116"/>
      <c r="D4" s="116"/>
    </row>
    <row r="5" spans="1:9" s="42" customFormat="1" ht="18" customHeight="1" x14ac:dyDescent="0.55000000000000004">
      <c r="A5" s="53" t="s">
        <v>5</v>
      </c>
      <c r="B5" s="81">
        <v>1171095</v>
      </c>
      <c r="C5" s="81">
        <v>644778</v>
      </c>
      <c r="D5" s="81">
        <v>526317</v>
      </c>
      <c r="E5" s="78"/>
      <c r="G5" s="20"/>
      <c r="H5" s="20"/>
      <c r="I5" s="20"/>
    </row>
    <row r="6" spans="1:9" s="42" customFormat="1" ht="8.25" customHeight="1" x14ac:dyDescent="0.55000000000000004">
      <c r="A6" s="53"/>
      <c r="B6" s="80"/>
      <c r="C6" s="80"/>
      <c r="D6" s="80"/>
    </row>
    <row r="7" spans="1:9" ht="18.600000000000001" customHeight="1" x14ac:dyDescent="0.55000000000000004">
      <c r="A7" s="140" t="s">
        <v>95</v>
      </c>
      <c r="B7" s="80"/>
      <c r="C7" s="80"/>
      <c r="D7" s="80"/>
    </row>
    <row r="8" spans="1:9" ht="18.600000000000001" customHeight="1" x14ac:dyDescent="0.55000000000000004">
      <c r="A8" s="140" t="s">
        <v>94</v>
      </c>
      <c r="B8" s="90">
        <v>35053</v>
      </c>
      <c r="C8" s="90">
        <v>27913</v>
      </c>
      <c r="D8" s="90">
        <v>7140</v>
      </c>
      <c r="E8" s="78"/>
    </row>
    <row r="9" spans="1:9" ht="18.600000000000001" customHeight="1" x14ac:dyDescent="0.55000000000000004">
      <c r="A9" s="140" t="s">
        <v>93</v>
      </c>
      <c r="B9" s="90">
        <v>50056</v>
      </c>
      <c r="C9" s="90">
        <v>13804</v>
      </c>
      <c r="D9" s="90">
        <v>36252</v>
      </c>
      <c r="E9" s="78"/>
    </row>
    <row r="10" spans="1:9" ht="18.600000000000001" customHeight="1" x14ac:dyDescent="0.55000000000000004">
      <c r="A10" s="140" t="s">
        <v>92</v>
      </c>
      <c r="B10" s="85"/>
      <c r="C10" s="85"/>
      <c r="D10" s="85"/>
      <c r="E10" s="79"/>
    </row>
    <row r="11" spans="1:9" ht="18.600000000000001" customHeight="1" x14ac:dyDescent="0.55000000000000004">
      <c r="A11" s="140" t="s">
        <v>91</v>
      </c>
      <c r="B11" s="90">
        <v>30645</v>
      </c>
      <c r="C11" s="90">
        <v>17393</v>
      </c>
      <c r="D11" s="90">
        <v>13252</v>
      </c>
      <c r="E11" s="78"/>
    </row>
    <row r="12" spans="1:9" ht="18.600000000000001" customHeight="1" x14ac:dyDescent="0.55000000000000004">
      <c r="A12" s="140" t="s">
        <v>90</v>
      </c>
      <c r="B12" s="90">
        <v>45570</v>
      </c>
      <c r="C12" s="90">
        <v>12163</v>
      </c>
      <c r="D12" s="90">
        <v>33407</v>
      </c>
      <c r="E12" s="78"/>
    </row>
    <row r="13" spans="1:9" ht="18.600000000000001" customHeight="1" x14ac:dyDescent="0.55000000000000004">
      <c r="A13" s="140" t="s">
        <v>89</v>
      </c>
      <c r="B13" s="90">
        <v>245594</v>
      </c>
      <c r="C13" s="90">
        <v>96136</v>
      </c>
      <c r="D13" s="90">
        <v>149458</v>
      </c>
      <c r="E13" s="78"/>
    </row>
    <row r="14" spans="1:9" ht="18.600000000000001" customHeight="1" x14ac:dyDescent="0.55000000000000004">
      <c r="A14" s="140" t="s">
        <v>88</v>
      </c>
      <c r="B14" s="85"/>
      <c r="C14" s="85"/>
      <c r="D14" s="85"/>
      <c r="E14" s="79"/>
    </row>
    <row r="15" spans="1:9" ht="18.600000000000001" customHeight="1" x14ac:dyDescent="0.55000000000000004">
      <c r="A15" s="141" t="s">
        <v>87</v>
      </c>
      <c r="B15" s="90">
        <v>306856</v>
      </c>
      <c r="C15" s="90">
        <v>188245</v>
      </c>
      <c r="D15" s="90">
        <v>118611</v>
      </c>
      <c r="E15" s="78"/>
    </row>
    <row r="16" spans="1:9" ht="18.600000000000001" customHeight="1" x14ac:dyDescent="0.55000000000000004">
      <c r="A16" s="140" t="s">
        <v>86</v>
      </c>
      <c r="B16" s="85"/>
      <c r="C16" s="85"/>
      <c r="D16" s="85"/>
      <c r="E16" s="79"/>
    </row>
    <row r="17" spans="1:8" ht="18.600000000000001" customHeight="1" x14ac:dyDescent="0.55000000000000004">
      <c r="A17" s="140" t="s">
        <v>85</v>
      </c>
      <c r="B17" s="90">
        <v>181905</v>
      </c>
      <c r="C17" s="90">
        <v>135046</v>
      </c>
      <c r="D17" s="90">
        <v>46859</v>
      </c>
      <c r="E17" s="78"/>
    </row>
    <row r="18" spans="1:8" ht="18.600000000000001" customHeight="1" x14ac:dyDescent="0.55000000000000004">
      <c r="A18" s="140" t="s">
        <v>84</v>
      </c>
      <c r="B18" s="85"/>
      <c r="C18" s="85"/>
      <c r="D18" s="85"/>
      <c r="E18" s="79"/>
    </row>
    <row r="19" spans="1:8" ht="18.600000000000001" customHeight="1" x14ac:dyDescent="0.55000000000000004">
      <c r="A19" s="140" t="s">
        <v>83</v>
      </c>
      <c r="B19" s="90">
        <v>127614</v>
      </c>
      <c r="C19" s="90">
        <v>75172</v>
      </c>
      <c r="D19" s="90">
        <v>52442</v>
      </c>
      <c r="E19" s="78"/>
    </row>
    <row r="20" spans="1:8" ht="18.600000000000001" customHeight="1" x14ac:dyDescent="0.55000000000000004">
      <c r="A20" s="140" t="s">
        <v>82</v>
      </c>
      <c r="B20" s="85"/>
      <c r="C20" s="85"/>
      <c r="D20" s="85"/>
      <c r="E20" s="79"/>
    </row>
    <row r="21" spans="1:8" ht="18.600000000000001" customHeight="1" x14ac:dyDescent="0.55000000000000004">
      <c r="A21" s="140" t="s">
        <v>81</v>
      </c>
      <c r="B21" s="90">
        <v>147802</v>
      </c>
      <c r="C21" s="90">
        <v>78906</v>
      </c>
      <c r="D21" s="90">
        <v>68896</v>
      </c>
      <c r="E21" s="78"/>
    </row>
    <row r="22" spans="1:8" ht="18.600000000000001" customHeight="1" x14ac:dyDescent="0.55000000000000004">
      <c r="A22" s="142" t="s">
        <v>80</v>
      </c>
      <c r="B22" s="14" t="s">
        <v>10</v>
      </c>
      <c r="C22" s="14" t="s">
        <v>10</v>
      </c>
      <c r="D22" s="14" t="s">
        <v>10</v>
      </c>
      <c r="E22" s="78"/>
    </row>
    <row r="23" spans="1:8" ht="21.75" customHeight="1" x14ac:dyDescent="0.5">
      <c r="B23" s="117" t="s">
        <v>25</v>
      </c>
      <c r="C23" s="117"/>
      <c r="D23" s="117"/>
      <c r="F23" s="54"/>
      <c r="G23" s="54"/>
      <c r="H23" s="54"/>
    </row>
    <row r="24" spans="1:8" s="42" customFormat="1" ht="18" customHeight="1" x14ac:dyDescent="0.5">
      <c r="A24" s="21" t="s">
        <v>5</v>
      </c>
      <c r="B24" s="77">
        <f>B5/$B$5*100</f>
        <v>100</v>
      </c>
      <c r="C24" s="77">
        <f>C5/$C$5*100</f>
        <v>100</v>
      </c>
      <c r="D24" s="77">
        <f>D5/$D$5*100</f>
        <v>100</v>
      </c>
      <c r="E24" s="20"/>
      <c r="F24" s="143"/>
      <c r="G24" s="143"/>
      <c r="H24" s="143"/>
    </row>
    <row r="25" spans="1:8" s="42" customFormat="1" ht="4.9000000000000004" customHeight="1" x14ac:dyDescent="0.5">
      <c r="A25" s="76"/>
      <c r="B25" s="75"/>
      <c r="C25" s="75"/>
      <c r="D25" s="75"/>
      <c r="E25" s="20"/>
      <c r="F25" s="144"/>
      <c r="G25" s="144"/>
      <c r="H25" s="144"/>
    </row>
    <row r="26" spans="1:8" ht="19.149999999999999" customHeight="1" x14ac:dyDescent="0.5">
      <c r="A26" s="16" t="s">
        <v>95</v>
      </c>
      <c r="B26" s="54"/>
      <c r="C26" s="54"/>
      <c r="D26" s="54"/>
      <c r="E26" s="42"/>
      <c r="F26" s="145"/>
      <c r="G26" s="145"/>
      <c r="H26" s="145"/>
    </row>
    <row r="27" spans="1:8" ht="19.149999999999999" customHeight="1" x14ac:dyDescent="0.5">
      <c r="A27" s="16" t="s">
        <v>94</v>
      </c>
      <c r="B27" s="72">
        <f>B8*100/$B$5</f>
        <v>2.9931815950029672</v>
      </c>
      <c r="C27" s="72">
        <f>C8*100/$C$5</f>
        <v>4.3290869105335483</v>
      </c>
      <c r="D27" s="72">
        <f>D8*100/$D$5</f>
        <v>1.3565968798271764</v>
      </c>
      <c r="E27" s="42"/>
      <c r="F27" s="146"/>
      <c r="G27" s="146"/>
      <c r="H27" s="146"/>
    </row>
    <row r="28" spans="1:8" ht="19.149999999999999" customHeight="1" x14ac:dyDescent="0.5">
      <c r="A28" s="16" t="s">
        <v>93</v>
      </c>
      <c r="B28" s="72">
        <f>B9*100/$B$5</f>
        <v>4.2742903009576505</v>
      </c>
      <c r="C28" s="72">
        <f>C9*100/$C$5</f>
        <v>2.1408919038800951</v>
      </c>
      <c r="D28" s="72">
        <f>D9*100/$D$5</f>
        <v>6.8878641579124364</v>
      </c>
      <c r="F28" s="146"/>
      <c r="G28" s="146"/>
      <c r="H28" s="146"/>
    </row>
    <row r="29" spans="1:8" ht="19.149999999999999" customHeight="1" x14ac:dyDescent="0.5">
      <c r="A29" s="16" t="s">
        <v>92</v>
      </c>
      <c r="B29" s="72"/>
      <c r="C29" s="73"/>
      <c r="D29" s="73"/>
      <c r="F29" s="146"/>
      <c r="G29" s="147"/>
      <c r="H29" s="147"/>
    </row>
    <row r="30" spans="1:8" ht="19.149999999999999" customHeight="1" x14ac:dyDescent="0.5">
      <c r="A30" s="16" t="s">
        <v>91</v>
      </c>
      <c r="B30" s="72">
        <f>B11*100/$B$5</f>
        <v>2.6167817299194343</v>
      </c>
      <c r="C30" s="72">
        <f>C11*100/$C$5</f>
        <v>2.6975175952033101</v>
      </c>
      <c r="D30" s="72">
        <f>D11*100/$D$5</f>
        <v>2.5178742088893196</v>
      </c>
      <c r="F30" s="146"/>
      <c r="G30" s="146"/>
      <c r="H30" s="146"/>
    </row>
    <row r="31" spans="1:8" ht="19.149999999999999" customHeight="1" x14ac:dyDescent="0.5">
      <c r="A31" s="16" t="s">
        <v>90</v>
      </c>
      <c r="B31" s="72">
        <f>B12*100/$B$5</f>
        <v>3.8912300026897904</v>
      </c>
      <c r="C31" s="72">
        <f>C12*100/$C$5</f>
        <v>1.8863857017454069</v>
      </c>
      <c r="D31" s="72">
        <f>D12*100/$D$5</f>
        <v>6.3473154011745772</v>
      </c>
      <c r="F31" s="146"/>
      <c r="G31" s="146"/>
      <c r="H31" s="146"/>
    </row>
    <row r="32" spans="1:8" ht="19.149999999999999" customHeight="1" x14ac:dyDescent="0.5">
      <c r="A32" s="16" t="s">
        <v>89</v>
      </c>
      <c r="B32" s="72">
        <f>B13*100/$B$5</f>
        <v>20.971313172714424</v>
      </c>
      <c r="C32" s="72">
        <f>C13*100/$C$5</f>
        <v>14.909937994162332</v>
      </c>
      <c r="D32" s="72">
        <f>D13*100/$D$5</f>
        <v>28.396954687004222</v>
      </c>
      <c r="F32" s="146"/>
      <c r="G32" s="146"/>
      <c r="H32" s="146"/>
    </row>
    <row r="33" spans="1:8" ht="19.149999999999999" customHeight="1" x14ac:dyDescent="0.5">
      <c r="A33" s="16" t="s">
        <v>88</v>
      </c>
      <c r="B33" s="73"/>
      <c r="C33" s="73"/>
      <c r="D33" s="73"/>
      <c r="F33" s="147"/>
      <c r="G33" s="147"/>
      <c r="H33" s="147"/>
    </row>
    <row r="34" spans="1:8" ht="19.149999999999999" customHeight="1" x14ac:dyDescent="0.5">
      <c r="A34" s="74" t="s">
        <v>87</v>
      </c>
      <c r="B34" s="72">
        <f>B15*100/$B$5</f>
        <v>26.202485707820458</v>
      </c>
      <c r="C34" s="72">
        <f>C15*100/$C$5</f>
        <v>29.195319939576102</v>
      </c>
      <c r="D34" s="72">
        <f>D15*100/$D$5</f>
        <v>22.536038167112217</v>
      </c>
      <c r="F34" s="146"/>
      <c r="G34" s="146"/>
      <c r="H34" s="146"/>
    </row>
    <row r="35" spans="1:8" ht="19.149999999999999" customHeight="1" x14ac:dyDescent="0.5">
      <c r="A35" s="16" t="s">
        <v>86</v>
      </c>
      <c r="B35" s="73"/>
      <c r="C35" s="73"/>
      <c r="D35" s="73"/>
      <c r="F35" s="147"/>
      <c r="G35" s="147"/>
      <c r="H35" s="147"/>
    </row>
    <row r="36" spans="1:8" ht="19.149999999999999" customHeight="1" x14ac:dyDescent="0.5">
      <c r="A36" s="16" t="s">
        <v>85</v>
      </c>
      <c r="B36" s="72">
        <f>B17*100/$B$5</f>
        <v>15.532898697372971</v>
      </c>
      <c r="C36" s="72">
        <f>C17*100/$C$5</f>
        <v>20.944573170920844</v>
      </c>
      <c r="D36" s="72">
        <f>D17*100/$D$5</f>
        <v>8.903189522664098</v>
      </c>
      <c r="F36" s="146"/>
      <c r="G36" s="146"/>
      <c r="H36" s="146"/>
    </row>
    <row r="37" spans="1:8" ht="19.149999999999999" customHeight="1" x14ac:dyDescent="0.5">
      <c r="A37" s="16" t="s">
        <v>84</v>
      </c>
      <c r="B37" s="73"/>
      <c r="C37" s="73"/>
      <c r="D37" s="72"/>
      <c r="F37" s="147"/>
      <c r="G37" s="147"/>
      <c r="H37" s="146"/>
    </row>
    <row r="38" spans="1:8" ht="19.149999999999999" customHeight="1" x14ac:dyDescent="0.5">
      <c r="A38" s="16" t="s">
        <v>83</v>
      </c>
      <c r="B38" s="72">
        <f>B19*100/$B$5</f>
        <v>10.896981030573951</v>
      </c>
      <c r="C38" s="72">
        <f>C19*100/$C$5</f>
        <v>11.658586366160137</v>
      </c>
      <c r="D38" s="72">
        <f>D19*100/$D$5</f>
        <v>9.963957082898709</v>
      </c>
      <c r="F38" s="146"/>
      <c r="G38" s="146"/>
      <c r="H38" s="146"/>
    </row>
    <row r="39" spans="1:8" ht="19.149999999999999" customHeight="1" x14ac:dyDescent="0.5">
      <c r="A39" s="16" t="s">
        <v>82</v>
      </c>
      <c r="B39" s="73"/>
      <c r="C39" s="73"/>
      <c r="D39" s="73"/>
      <c r="F39" s="147"/>
      <c r="G39" s="147"/>
      <c r="H39" s="147"/>
    </row>
    <row r="40" spans="1:8" ht="19.149999999999999" customHeight="1" x14ac:dyDescent="0.5">
      <c r="A40" s="16" t="s">
        <v>81</v>
      </c>
      <c r="B40" s="72">
        <f>B21*100/$B$5</f>
        <v>12.620837762948351</v>
      </c>
      <c r="C40" s="72">
        <f>C21*100/$C$5</f>
        <v>12.237700417818226</v>
      </c>
      <c r="D40" s="72">
        <f>D21*100/$D$5</f>
        <v>13.090209892517247</v>
      </c>
      <c r="F40" s="146"/>
      <c r="G40" s="146"/>
      <c r="H40" s="146"/>
    </row>
    <row r="41" spans="1:8" ht="19.149999999999999" customHeight="1" x14ac:dyDescent="0.55000000000000004">
      <c r="A41" s="13" t="s">
        <v>80</v>
      </c>
      <c r="B41" s="70" t="s">
        <v>10</v>
      </c>
      <c r="C41" s="84" t="s">
        <v>10</v>
      </c>
      <c r="D41" s="84" t="s">
        <v>10</v>
      </c>
    </row>
    <row r="42" spans="1:8" ht="9" customHeight="1" x14ac:dyDescent="0.5">
      <c r="A42" s="56"/>
      <c r="B42" s="56"/>
      <c r="C42" s="56"/>
      <c r="D42" s="56"/>
    </row>
    <row r="43" spans="1:8" ht="6" customHeight="1" x14ac:dyDescent="0.5"/>
    <row r="44" spans="1:8" ht="12.75" customHeight="1" x14ac:dyDescent="0.5"/>
    <row r="45" spans="1:8" ht="12.75" customHeight="1" x14ac:dyDescent="0.5"/>
    <row r="46" spans="1:8" ht="12.75" customHeight="1" x14ac:dyDescent="0.5"/>
    <row r="47" spans="1:8" ht="12.75" customHeight="1" x14ac:dyDescent="0.5"/>
    <row r="48" spans="1:8" ht="12.75" customHeight="1" x14ac:dyDescent="0.5"/>
    <row r="49" ht="12.75" customHeight="1" x14ac:dyDescent="0.5"/>
    <row r="50" ht="12.75" customHeight="1" x14ac:dyDescent="0.5"/>
    <row r="51" ht="12.75" customHeight="1" x14ac:dyDescent="0.5"/>
    <row r="52" ht="12.75" customHeight="1" x14ac:dyDescent="0.5"/>
    <row r="53" ht="12.75" customHeight="1" x14ac:dyDescent="0.5"/>
    <row r="54" ht="12.75" customHeight="1" x14ac:dyDescent="0.5"/>
    <row r="55" ht="12.75" customHeight="1" x14ac:dyDescent="0.5"/>
    <row r="56" ht="12.75" customHeight="1" x14ac:dyDescent="0.5"/>
    <row r="57" ht="12.75" customHeight="1" x14ac:dyDescent="0.5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opLeftCell="A27" zoomScale="70" zoomScaleNormal="70" workbookViewId="0">
      <selection activeCell="D41" sqref="D41"/>
    </sheetView>
  </sheetViews>
  <sheetFormatPr defaultColWidth="9.140625" defaultRowHeight="14.25" customHeight="1" x14ac:dyDescent="0.5"/>
  <cols>
    <col min="1" max="1" width="83.42578125" style="20" customWidth="1"/>
    <col min="2" max="2" width="12" style="20" customWidth="1"/>
    <col min="3" max="3" width="12.5703125" style="20" customWidth="1"/>
    <col min="4" max="4" width="11.85546875" style="37" customWidth="1"/>
    <col min="5" max="7" width="9.140625" style="20" customWidth="1"/>
    <col min="8" max="8" width="9.140625" style="20"/>
    <col min="9" max="9" width="11.42578125" style="20" bestFit="1" customWidth="1"/>
    <col min="10" max="12" width="9.140625" style="20" customWidth="1"/>
    <col min="13" max="13" width="9.7109375" style="20" bestFit="1" customWidth="1"/>
    <col min="14" max="14" width="9.28515625" style="20" bestFit="1" customWidth="1"/>
    <col min="15" max="15" width="9.7109375" style="20" bestFit="1" customWidth="1"/>
    <col min="16" max="18" width="9.28515625" style="20" bestFit="1" customWidth="1"/>
    <col min="19" max="19" width="11.42578125" style="20" bestFit="1" customWidth="1"/>
    <col min="20" max="20" width="9.28515625" style="20" bestFit="1" customWidth="1"/>
    <col min="21" max="16384" width="9.140625" style="20"/>
  </cols>
  <sheetData>
    <row r="1" spans="1:20" s="68" customFormat="1" ht="51" customHeight="1" x14ac:dyDescent="0.55000000000000004">
      <c r="A1" s="69" t="s">
        <v>107</v>
      </c>
      <c r="B1" s="20"/>
      <c r="C1" s="20"/>
      <c r="D1" s="37"/>
    </row>
    <row r="2" spans="1:20" s="42" customFormat="1" ht="4.5" customHeight="1" x14ac:dyDescent="0.5">
      <c r="B2" s="20"/>
      <c r="C2" s="20"/>
      <c r="D2" s="37"/>
    </row>
    <row r="3" spans="1:20" s="42" customFormat="1" ht="23.25" customHeight="1" x14ac:dyDescent="0.5">
      <c r="A3" s="23" t="s">
        <v>79</v>
      </c>
      <c r="B3" s="67" t="s">
        <v>0</v>
      </c>
      <c r="C3" s="67" t="s">
        <v>31</v>
      </c>
      <c r="D3" s="66" t="s">
        <v>30</v>
      </c>
    </row>
    <row r="4" spans="1:20" s="42" customFormat="1" ht="21.75" customHeight="1" x14ac:dyDescent="0.5">
      <c r="A4" s="86"/>
      <c r="B4" s="116" t="s">
        <v>29</v>
      </c>
      <c r="C4" s="116"/>
      <c r="D4" s="116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s="42" customFormat="1" ht="20.25" customHeight="1" x14ac:dyDescent="0.55000000000000004">
      <c r="A5" s="21" t="s">
        <v>5</v>
      </c>
      <c r="B5" s="89">
        <v>1171095</v>
      </c>
      <c r="C5" s="89">
        <v>644778</v>
      </c>
      <c r="D5" s="89">
        <v>526317</v>
      </c>
      <c r="E5" s="20"/>
      <c r="F5" s="101"/>
      <c r="G5" s="100"/>
      <c r="H5" s="102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0" s="42" customFormat="1" ht="8.25" customHeight="1" x14ac:dyDescent="0.25">
      <c r="A6" s="21"/>
      <c r="B6" s="88"/>
      <c r="C6" s="88"/>
      <c r="D6" s="88"/>
      <c r="E6" s="57"/>
      <c r="F6" s="57"/>
      <c r="G6" s="57"/>
      <c r="H6" s="57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</row>
    <row r="7" spans="1:20" ht="16.5" customHeight="1" x14ac:dyDescent="0.5">
      <c r="A7" s="136" t="s">
        <v>78</v>
      </c>
      <c r="B7" s="107">
        <v>334071</v>
      </c>
      <c r="C7" s="107">
        <v>202681</v>
      </c>
      <c r="D7" s="107">
        <v>131390</v>
      </c>
      <c r="F7" s="103"/>
      <c r="G7" s="100"/>
      <c r="H7" s="98"/>
      <c r="I7" s="121" t="s">
        <v>39</v>
      </c>
      <c r="J7" s="121" t="s">
        <v>8</v>
      </c>
      <c r="K7" s="131" t="s">
        <v>7</v>
      </c>
      <c r="L7" s="121" t="s">
        <v>99</v>
      </c>
      <c r="M7" s="121" t="s">
        <v>100</v>
      </c>
      <c r="N7" s="121" t="s">
        <v>6</v>
      </c>
      <c r="O7" s="132" t="s">
        <v>105</v>
      </c>
      <c r="P7" s="121" t="s">
        <v>2</v>
      </c>
      <c r="Q7" s="121" t="s">
        <v>101</v>
      </c>
      <c r="R7" s="132" t="s">
        <v>102</v>
      </c>
      <c r="S7" s="121" t="s">
        <v>103</v>
      </c>
      <c r="T7" s="121" t="s">
        <v>1</v>
      </c>
    </row>
    <row r="8" spans="1:20" ht="16.5" customHeight="1" x14ac:dyDescent="0.5">
      <c r="A8" s="136" t="s">
        <v>76</v>
      </c>
      <c r="B8" s="107" t="s">
        <v>97</v>
      </c>
      <c r="C8" s="107" t="s">
        <v>97</v>
      </c>
      <c r="D8" s="107" t="s">
        <v>97</v>
      </c>
      <c r="F8" s="101"/>
      <c r="G8" s="100"/>
      <c r="H8" s="98"/>
      <c r="I8" s="133" t="s">
        <v>111</v>
      </c>
      <c r="J8" s="124">
        <v>465619</v>
      </c>
      <c r="K8" s="134">
        <v>229079</v>
      </c>
      <c r="L8" s="124">
        <v>195788</v>
      </c>
      <c r="M8" s="123">
        <v>68559</v>
      </c>
      <c r="N8" s="124">
        <v>87212</v>
      </c>
      <c r="O8" s="135">
        <v>43774</v>
      </c>
      <c r="P8" s="123">
        <v>41427</v>
      </c>
      <c r="Q8" s="124">
        <v>30119</v>
      </c>
      <c r="R8" s="135">
        <v>21127</v>
      </c>
      <c r="S8" s="123">
        <v>15672</v>
      </c>
      <c r="T8" s="123">
        <v>54173</v>
      </c>
    </row>
    <row r="9" spans="1:20" ht="16.5" customHeight="1" x14ac:dyDescent="0.5">
      <c r="A9" s="136" t="s">
        <v>75</v>
      </c>
      <c r="B9" s="107">
        <v>260967</v>
      </c>
      <c r="C9" s="107">
        <v>136572</v>
      </c>
      <c r="D9" s="107">
        <v>124395</v>
      </c>
      <c r="F9" s="104"/>
      <c r="G9" s="104"/>
      <c r="H9" s="104"/>
      <c r="I9" s="133" t="s">
        <v>112</v>
      </c>
      <c r="J9" s="124">
        <f>B7</f>
        <v>334071</v>
      </c>
      <c r="K9" s="134">
        <f>B9</f>
        <v>260967</v>
      </c>
      <c r="L9" s="124">
        <f>B13</f>
        <v>165590</v>
      </c>
      <c r="M9" s="123">
        <f>B15</f>
        <v>115453</v>
      </c>
      <c r="N9" s="124">
        <f>B12</f>
        <v>87215</v>
      </c>
      <c r="O9" s="135">
        <f>B21</f>
        <v>50135</v>
      </c>
      <c r="P9" s="123">
        <f>B22</f>
        <v>39741</v>
      </c>
      <c r="Q9" s="124">
        <f>B14</f>
        <v>14889</v>
      </c>
      <c r="R9" s="135">
        <f>B23</f>
        <v>17743</v>
      </c>
      <c r="S9" s="123">
        <f>B25</f>
        <v>26172</v>
      </c>
      <c r="T9" s="123">
        <f>B5-SUM(J9:S9)</f>
        <v>59119</v>
      </c>
    </row>
    <row r="10" spans="1:20" ht="16.5" customHeight="1" x14ac:dyDescent="0.5">
      <c r="A10" s="136" t="s">
        <v>74</v>
      </c>
      <c r="B10" s="107">
        <v>7518</v>
      </c>
      <c r="C10" s="107">
        <v>7518</v>
      </c>
      <c r="D10" s="107" t="s">
        <v>97</v>
      </c>
      <c r="F10" s="105"/>
      <c r="G10" s="98"/>
      <c r="H10" s="98"/>
      <c r="I10" s="123">
        <f>SUM(J9:T9)</f>
        <v>1171095</v>
      </c>
      <c r="J10" s="124">
        <f>SUM(K9:T9)</f>
        <v>837024</v>
      </c>
      <c r="K10" s="124"/>
      <c r="L10" s="124"/>
      <c r="M10" s="122"/>
      <c r="N10" s="124"/>
      <c r="O10" s="121"/>
      <c r="P10" s="121"/>
      <c r="Q10" s="121"/>
      <c r="R10" s="121"/>
      <c r="S10" s="121"/>
      <c r="T10" s="122"/>
    </row>
    <row r="11" spans="1:20" ht="16.5" customHeight="1" x14ac:dyDescent="0.5">
      <c r="A11" s="136" t="s">
        <v>73</v>
      </c>
      <c r="B11" s="107">
        <v>659</v>
      </c>
      <c r="C11" s="107">
        <v>450</v>
      </c>
      <c r="D11" s="107">
        <v>209</v>
      </c>
      <c r="F11" s="99"/>
      <c r="G11" s="100"/>
      <c r="H11" s="98"/>
      <c r="I11" s="123">
        <f>SUM(J8:T8)</f>
        <v>1252549</v>
      </c>
      <c r="J11" s="124">
        <f>SUM(K8:T8)</f>
        <v>786930</v>
      </c>
      <c r="K11" s="125"/>
      <c r="L11" s="124"/>
      <c r="M11" s="124"/>
      <c r="N11" s="124"/>
      <c r="O11" s="121"/>
      <c r="P11" s="121"/>
      <c r="Q11" s="121"/>
      <c r="R11" s="121"/>
      <c r="S11" s="123">
        <f>SUM(J9:S9)</f>
        <v>1111976</v>
      </c>
      <c r="T11" s="122"/>
    </row>
    <row r="12" spans="1:20" ht="16.5" customHeight="1" x14ac:dyDescent="0.5">
      <c r="A12" s="136" t="s">
        <v>72</v>
      </c>
      <c r="B12" s="107">
        <v>87215</v>
      </c>
      <c r="C12" s="107">
        <v>77562</v>
      </c>
      <c r="D12" s="107">
        <v>9653</v>
      </c>
      <c r="F12" s="99"/>
      <c r="G12" s="100"/>
      <c r="H12" s="98"/>
      <c r="I12" s="122"/>
      <c r="J12" s="126" t="s">
        <v>104</v>
      </c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0" ht="16.5" customHeight="1" x14ac:dyDescent="0.5">
      <c r="A13" s="136" t="s">
        <v>71</v>
      </c>
      <c r="B13" s="107">
        <v>165590</v>
      </c>
      <c r="C13" s="107">
        <v>76246</v>
      </c>
      <c r="D13" s="107">
        <v>89344</v>
      </c>
      <c r="F13" s="98"/>
      <c r="G13" s="98"/>
      <c r="H13" s="98"/>
      <c r="I13" s="127"/>
      <c r="J13" s="128">
        <f>J9-J8</f>
        <v>-131548</v>
      </c>
      <c r="K13" s="128">
        <f t="shared" ref="K13:S13" si="0">K9-K8</f>
        <v>31888</v>
      </c>
      <c r="L13" s="128">
        <f t="shared" si="0"/>
        <v>-30198</v>
      </c>
      <c r="M13" s="128">
        <f t="shared" si="0"/>
        <v>46894</v>
      </c>
      <c r="N13" s="128">
        <f t="shared" si="0"/>
        <v>3</v>
      </c>
      <c r="O13" s="128">
        <f t="shared" si="0"/>
        <v>6361</v>
      </c>
      <c r="P13" s="128">
        <f t="shared" si="0"/>
        <v>-1686</v>
      </c>
      <c r="Q13" s="128">
        <f t="shared" si="0"/>
        <v>-15230</v>
      </c>
      <c r="R13" s="128">
        <f t="shared" si="0"/>
        <v>-3384</v>
      </c>
      <c r="S13" s="128">
        <f t="shared" si="0"/>
        <v>10500</v>
      </c>
      <c r="T13" s="122"/>
    </row>
    <row r="14" spans="1:20" ht="16.5" customHeight="1" x14ac:dyDescent="0.5">
      <c r="A14" s="136" t="s">
        <v>70</v>
      </c>
      <c r="B14" s="107">
        <v>14889</v>
      </c>
      <c r="C14" s="107">
        <v>13187</v>
      </c>
      <c r="D14" s="107">
        <v>1702</v>
      </c>
      <c r="F14" s="98"/>
      <c r="G14" s="98"/>
      <c r="H14" s="98"/>
      <c r="I14" s="130"/>
      <c r="J14" s="130"/>
      <c r="K14" s="130"/>
      <c r="L14" s="130"/>
      <c r="N14" s="130"/>
      <c r="O14" s="130"/>
      <c r="P14" s="130"/>
      <c r="Q14" s="130"/>
      <c r="R14" s="130"/>
      <c r="S14" s="130"/>
      <c r="T14" s="130"/>
    </row>
    <row r="15" spans="1:20" s="57" customFormat="1" ht="16.5" customHeight="1" x14ac:dyDescent="0.5">
      <c r="A15" s="137" t="s">
        <v>69</v>
      </c>
      <c r="B15" s="107">
        <v>115453</v>
      </c>
      <c r="C15" s="107">
        <v>38987</v>
      </c>
      <c r="D15" s="107">
        <v>76466</v>
      </c>
      <c r="E15" s="20"/>
      <c r="F15" s="20"/>
      <c r="G15" s="20"/>
      <c r="H15" s="20"/>
      <c r="M15" s="102"/>
      <c r="N15" s="102"/>
      <c r="O15" s="102"/>
      <c r="P15" s="102"/>
      <c r="Q15" s="102"/>
      <c r="R15" s="102"/>
      <c r="S15" s="102"/>
      <c r="T15" s="102"/>
    </row>
    <row r="16" spans="1:20" ht="16.5" customHeight="1" x14ac:dyDescent="0.5">
      <c r="A16" s="138" t="s">
        <v>68</v>
      </c>
      <c r="B16" s="107">
        <v>211</v>
      </c>
      <c r="C16" s="107">
        <v>211</v>
      </c>
      <c r="D16" s="107" t="s">
        <v>97</v>
      </c>
      <c r="M16" s="98"/>
      <c r="N16" s="98"/>
      <c r="O16" s="98"/>
      <c r="P16" s="98"/>
      <c r="Q16" s="98"/>
      <c r="R16" s="98"/>
      <c r="S16" s="98"/>
      <c r="T16" s="98"/>
    </row>
    <row r="17" spans="1:20" ht="16.5" customHeight="1" x14ac:dyDescent="0.5">
      <c r="A17" s="138" t="s">
        <v>67</v>
      </c>
      <c r="B17" s="107">
        <v>13337</v>
      </c>
      <c r="C17" s="107">
        <v>6240</v>
      </c>
      <c r="D17" s="107">
        <v>7097</v>
      </c>
      <c r="M17" s="98"/>
      <c r="N17" s="98"/>
      <c r="O17" s="98"/>
      <c r="P17" s="98"/>
      <c r="Q17" s="98"/>
      <c r="R17" s="98"/>
      <c r="S17" s="98"/>
      <c r="T17" s="98"/>
    </row>
    <row r="18" spans="1:20" ht="16.5" customHeight="1" x14ac:dyDescent="0.5">
      <c r="A18" s="138" t="s">
        <v>66</v>
      </c>
      <c r="B18" s="107">
        <v>3891</v>
      </c>
      <c r="C18" s="107">
        <v>2154</v>
      </c>
      <c r="D18" s="107">
        <v>1737</v>
      </c>
      <c r="E18" s="42"/>
      <c r="F18" s="42"/>
      <c r="G18" s="42"/>
      <c r="H18" s="42"/>
      <c r="M18" s="98"/>
      <c r="N18" s="98"/>
      <c r="O18" s="98"/>
      <c r="P18" s="98"/>
      <c r="Q18" s="98"/>
      <c r="R18" s="98"/>
      <c r="S18" s="98"/>
      <c r="T18" s="98"/>
    </row>
    <row r="19" spans="1:20" ht="16.5" customHeight="1" x14ac:dyDescent="0.5">
      <c r="A19" s="139" t="s">
        <v>65</v>
      </c>
      <c r="B19" s="107">
        <v>3485</v>
      </c>
      <c r="C19" s="107">
        <v>3160</v>
      </c>
      <c r="D19" s="107">
        <v>325</v>
      </c>
      <c r="E19" s="42"/>
      <c r="F19" s="42"/>
      <c r="G19" s="42"/>
      <c r="H19" s="42"/>
      <c r="M19" s="98"/>
      <c r="N19" s="98"/>
      <c r="O19" s="98"/>
      <c r="P19" s="98"/>
      <c r="Q19" s="98"/>
      <c r="R19" s="98"/>
      <c r="S19" s="98"/>
      <c r="T19" s="98"/>
    </row>
    <row r="20" spans="1:20" ht="16.5" customHeight="1" x14ac:dyDescent="0.5">
      <c r="A20" s="139" t="s">
        <v>64</v>
      </c>
      <c r="B20" s="107">
        <v>6831</v>
      </c>
      <c r="C20" s="107">
        <v>4197</v>
      </c>
      <c r="D20" s="107">
        <v>2634</v>
      </c>
      <c r="M20" s="98"/>
      <c r="N20" s="98"/>
      <c r="O20" s="98"/>
      <c r="P20" s="98"/>
      <c r="Q20" s="98"/>
      <c r="R20" s="98"/>
      <c r="S20" s="98"/>
      <c r="T20" s="98"/>
    </row>
    <row r="21" spans="1:20" ht="16.5" customHeight="1" x14ac:dyDescent="0.5">
      <c r="A21" s="139" t="s">
        <v>63</v>
      </c>
      <c r="B21" s="107">
        <v>50135</v>
      </c>
      <c r="C21" s="107">
        <v>31433</v>
      </c>
      <c r="D21" s="107">
        <v>18702</v>
      </c>
      <c r="M21" s="98"/>
      <c r="N21" s="98"/>
      <c r="O21" s="98"/>
      <c r="P21" s="98"/>
      <c r="Q21" s="98"/>
      <c r="R21" s="98"/>
      <c r="S21" s="98"/>
      <c r="T21" s="98"/>
    </row>
    <row r="22" spans="1:20" ht="16.5" customHeight="1" x14ac:dyDescent="0.5">
      <c r="A22" s="139" t="s">
        <v>62</v>
      </c>
      <c r="B22" s="107">
        <v>39741</v>
      </c>
      <c r="C22" s="107">
        <v>13799</v>
      </c>
      <c r="D22" s="107">
        <v>25942</v>
      </c>
      <c r="M22" s="98"/>
      <c r="N22" s="98"/>
      <c r="O22" s="98"/>
      <c r="P22" s="98"/>
      <c r="Q22" s="98"/>
      <c r="R22" s="98"/>
      <c r="S22" s="98"/>
      <c r="T22" s="98"/>
    </row>
    <row r="23" spans="1:20" ht="16.5" customHeight="1" x14ac:dyDescent="0.5">
      <c r="A23" s="139" t="s">
        <v>61</v>
      </c>
      <c r="B23" s="107">
        <v>17743</v>
      </c>
      <c r="C23" s="107">
        <v>2641</v>
      </c>
      <c r="D23" s="107">
        <v>15102</v>
      </c>
      <c r="M23" s="98"/>
      <c r="N23" s="98"/>
      <c r="O23" s="98"/>
      <c r="P23" s="98"/>
      <c r="Q23" s="98"/>
      <c r="R23" s="98"/>
      <c r="S23" s="98"/>
      <c r="T23" s="98"/>
    </row>
    <row r="24" spans="1:20" ht="21" customHeight="1" x14ac:dyDescent="0.5">
      <c r="A24" s="139" t="s">
        <v>60</v>
      </c>
      <c r="B24" s="107">
        <v>12641</v>
      </c>
      <c r="C24" s="107">
        <v>8793</v>
      </c>
      <c r="D24" s="107">
        <v>3848</v>
      </c>
    </row>
    <row r="25" spans="1:20" ht="16.5" customHeight="1" x14ac:dyDescent="0.5">
      <c r="A25" s="139" t="s">
        <v>59</v>
      </c>
      <c r="B25" s="107">
        <v>26172</v>
      </c>
      <c r="C25" s="107">
        <v>14764</v>
      </c>
      <c r="D25" s="107">
        <v>11408</v>
      </c>
    </row>
    <row r="26" spans="1:20" ht="16.5" customHeight="1" x14ac:dyDescent="0.5">
      <c r="A26" s="138" t="s">
        <v>58</v>
      </c>
      <c r="B26" s="107">
        <v>10546</v>
      </c>
      <c r="C26" s="107">
        <v>4183</v>
      </c>
      <c r="D26" s="107">
        <v>6363</v>
      </c>
    </row>
    <row r="27" spans="1:20" ht="16.5" customHeight="1" x14ac:dyDescent="0.5">
      <c r="A27" s="139" t="s">
        <v>57</v>
      </c>
      <c r="B27" s="107" t="s">
        <v>10</v>
      </c>
      <c r="C27" s="107" t="s">
        <v>10</v>
      </c>
      <c r="D27" s="107" t="s">
        <v>10</v>
      </c>
      <c r="M27" s="42"/>
    </row>
    <row r="28" spans="1:20" s="42" customFormat="1" ht="16.5" customHeight="1" x14ac:dyDescent="0.5">
      <c r="A28" s="139" t="s">
        <v>56</v>
      </c>
      <c r="B28" s="107" t="s">
        <v>10</v>
      </c>
      <c r="C28" s="107" t="s">
        <v>10</v>
      </c>
      <c r="D28" s="107" t="s">
        <v>10</v>
      </c>
      <c r="E28" s="57"/>
      <c r="F28" s="57"/>
      <c r="G28" s="57"/>
      <c r="H28" s="57"/>
    </row>
    <row r="29" spans="1:20" s="42" customFormat="1" ht="25.9" customHeight="1" x14ac:dyDescent="0.5">
      <c r="A29" s="65"/>
      <c r="B29" s="64"/>
      <c r="C29" s="64" t="s">
        <v>25</v>
      </c>
      <c r="D29" s="64"/>
      <c r="E29" s="57"/>
      <c r="F29" s="57"/>
      <c r="G29" s="57"/>
      <c r="H29" s="57"/>
      <c r="M29" s="20"/>
    </row>
    <row r="30" spans="1:20" ht="18" customHeight="1" x14ac:dyDescent="0.5">
      <c r="A30" s="86" t="s">
        <v>5</v>
      </c>
      <c r="B30" s="63">
        <v>100</v>
      </c>
      <c r="C30" s="63">
        <v>100</v>
      </c>
      <c r="D30" s="63">
        <v>100</v>
      </c>
      <c r="E30" s="57"/>
      <c r="F30" s="57"/>
      <c r="G30" s="57"/>
      <c r="H30" s="57"/>
      <c r="I30" s="42"/>
    </row>
    <row r="31" spans="1:20" ht="16.5" customHeight="1" x14ac:dyDescent="0.5">
      <c r="A31" s="62" t="s">
        <v>77</v>
      </c>
      <c r="B31" s="59">
        <f t="shared" ref="B31:B41" si="1">B7*100/$B$5</f>
        <v>28.526379157967543</v>
      </c>
      <c r="C31" s="59">
        <f t="shared" ref="C31:C37" si="2">C7*100/$C$5</f>
        <v>31.434230076088205</v>
      </c>
      <c r="D31" s="59">
        <f>D7*100/$D$5</f>
        <v>24.96404258270206</v>
      </c>
      <c r="E31" s="57"/>
      <c r="F31" s="57"/>
      <c r="G31" s="57"/>
      <c r="H31" s="57"/>
      <c r="I31" s="42"/>
    </row>
    <row r="32" spans="1:20" ht="16.5" customHeight="1" x14ac:dyDescent="0.55000000000000004">
      <c r="A32" s="62" t="s">
        <v>76</v>
      </c>
      <c r="B32" s="91" t="s">
        <v>10</v>
      </c>
      <c r="C32" s="91" t="s">
        <v>10</v>
      </c>
      <c r="D32" s="91" t="s">
        <v>10</v>
      </c>
      <c r="E32" s="57"/>
      <c r="F32" s="57"/>
      <c r="G32" s="57"/>
      <c r="H32" s="57"/>
      <c r="I32" s="42"/>
    </row>
    <row r="33" spans="1:13" ht="16.5" customHeight="1" x14ac:dyDescent="0.5">
      <c r="A33" s="62" t="s">
        <v>75</v>
      </c>
      <c r="B33" s="59">
        <f t="shared" si="1"/>
        <v>22.28401624121015</v>
      </c>
      <c r="C33" s="59">
        <f t="shared" si="2"/>
        <v>21.181243776927872</v>
      </c>
      <c r="D33" s="59">
        <f>D9*100/$D$5</f>
        <v>23.634995639510031</v>
      </c>
      <c r="E33" s="57"/>
      <c r="F33" s="57"/>
      <c r="G33" s="57"/>
      <c r="H33" s="57"/>
      <c r="I33" s="42"/>
    </row>
    <row r="34" spans="1:13" ht="16.5" customHeight="1" x14ac:dyDescent="0.5">
      <c r="A34" s="62" t="s">
        <v>74</v>
      </c>
      <c r="B34" s="59">
        <f t="shared" si="1"/>
        <v>0.64196329076633407</v>
      </c>
      <c r="C34" s="59">
        <f t="shared" si="2"/>
        <v>1.1659827103282059</v>
      </c>
      <c r="D34" s="59" t="s">
        <v>10</v>
      </c>
      <c r="E34" s="57"/>
      <c r="F34" s="57"/>
      <c r="G34" s="57"/>
      <c r="H34" s="57"/>
      <c r="I34" s="42"/>
    </row>
    <row r="35" spans="1:13" ht="16.5" customHeight="1" x14ac:dyDescent="0.5">
      <c r="A35" s="62" t="s">
        <v>73</v>
      </c>
      <c r="B35" s="59">
        <f t="shared" si="1"/>
        <v>5.6272121390664294E-2</v>
      </c>
      <c r="C35" s="59">
        <f t="shared" si="2"/>
        <v>6.9791463108232601E-2</v>
      </c>
      <c r="D35" s="59">
        <f t="shared" ref="D35:D50" si="3">D11*100/$D$5</f>
        <v>3.9709908667210067E-2</v>
      </c>
      <c r="E35" s="57"/>
      <c r="F35" s="57"/>
      <c r="G35" s="57"/>
      <c r="H35" s="57"/>
      <c r="I35" s="42"/>
    </row>
    <row r="36" spans="1:13" ht="16.5" customHeight="1" x14ac:dyDescent="0.5">
      <c r="A36" s="62" t="s">
        <v>72</v>
      </c>
      <c r="B36" s="59">
        <f>B12*100/$B$5+0.03</f>
        <v>7.4773035919374609</v>
      </c>
      <c r="C36" s="59">
        <f t="shared" si="2"/>
        <v>12.029256581334971</v>
      </c>
      <c r="D36" s="59">
        <f t="shared" si="3"/>
        <v>1.8340657816487023</v>
      </c>
      <c r="E36" s="57"/>
      <c r="F36" s="57"/>
      <c r="G36" s="57"/>
      <c r="H36" s="57"/>
      <c r="I36" s="42"/>
    </row>
    <row r="37" spans="1:13" ht="16.5" customHeight="1" x14ac:dyDescent="0.5">
      <c r="A37" s="62" t="s">
        <v>71</v>
      </c>
      <c r="B37" s="59">
        <f t="shared" si="1"/>
        <v>14.139758089651139</v>
      </c>
      <c r="C37" s="59">
        <f t="shared" si="2"/>
        <v>11.82515532477845</v>
      </c>
      <c r="D37" s="59">
        <f t="shared" si="3"/>
        <v>16.975320956761799</v>
      </c>
      <c r="E37" s="57"/>
      <c r="F37" s="57"/>
      <c r="G37" s="57"/>
      <c r="H37" s="57"/>
      <c r="I37" s="42"/>
      <c r="M37" s="57"/>
    </row>
    <row r="38" spans="1:13" s="57" customFormat="1" ht="16.5" customHeight="1" x14ac:dyDescent="0.5">
      <c r="A38" s="61" t="s">
        <v>70</v>
      </c>
      <c r="B38" s="59">
        <f t="shared" si="1"/>
        <v>1.2713742266852817</v>
      </c>
      <c r="C38" s="59">
        <f>C14*100/$C$5+0.03</f>
        <v>2.0752000533516961</v>
      </c>
      <c r="D38" s="59">
        <f t="shared" si="3"/>
        <v>0.32337925622771069</v>
      </c>
      <c r="I38" s="42"/>
      <c r="J38" s="20"/>
      <c r="K38" s="20"/>
      <c r="L38" s="20"/>
      <c r="M38" s="20"/>
    </row>
    <row r="39" spans="1:13" ht="16.5" customHeight="1" x14ac:dyDescent="0.5">
      <c r="A39" s="58" t="s">
        <v>69</v>
      </c>
      <c r="B39" s="59">
        <f t="shared" si="1"/>
        <v>9.8585511850020708</v>
      </c>
      <c r="C39" s="59">
        <f t="shared" ref="C39:C50" si="4">C15*100/$C$5</f>
        <v>6.0465772715570321</v>
      </c>
      <c r="D39" s="59">
        <f t="shared" si="3"/>
        <v>14.528506584434856</v>
      </c>
      <c r="E39" s="57"/>
      <c r="F39" s="57"/>
      <c r="G39" s="57"/>
      <c r="H39" s="57"/>
      <c r="I39" s="42"/>
    </row>
    <row r="40" spans="1:13" ht="16.5" customHeight="1" x14ac:dyDescent="0.5">
      <c r="A40" s="58" t="s">
        <v>68</v>
      </c>
      <c r="B40" s="59">
        <f t="shared" si="1"/>
        <v>1.8017325665296156E-2</v>
      </c>
      <c r="C40" s="59">
        <f>C16*100/$C$5</f>
        <v>3.2724441590749061E-2</v>
      </c>
      <c r="D40" s="59" t="s">
        <v>10</v>
      </c>
      <c r="E40" s="57"/>
      <c r="F40" s="57"/>
      <c r="G40" s="57"/>
      <c r="H40" s="57"/>
      <c r="I40" s="42"/>
    </row>
    <row r="41" spans="1:13" ht="16.5" customHeight="1" x14ac:dyDescent="0.5">
      <c r="A41" s="58" t="s">
        <v>67</v>
      </c>
      <c r="B41" s="59">
        <f t="shared" si="1"/>
        <v>1.1388486843509706</v>
      </c>
      <c r="C41" s="59">
        <f t="shared" si="4"/>
        <v>0.96777495510082545</v>
      </c>
      <c r="D41" s="59">
        <f>D17*100/$D$5+0.03</f>
        <v>1.3784268986181332</v>
      </c>
      <c r="E41" s="57"/>
      <c r="F41" s="57"/>
      <c r="G41" s="57"/>
      <c r="H41" s="57"/>
      <c r="I41" s="42"/>
    </row>
    <row r="42" spans="1:13" ht="16.5" customHeight="1" x14ac:dyDescent="0.5">
      <c r="A42" s="60" t="s">
        <v>66</v>
      </c>
      <c r="B42" s="59">
        <f>B18*100/$B$5</f>
        <v>0.33225314769510589</v>
      </c>
      <c r="C42" s="59">
        <f>C18*100/$C$5</f>
        <v>0.33406847007807339</v>
      </c>
      <c r="D42" s="59">
        <f t="shared" si="3"/>
        <v>0.33002924093274588</v>
      </c>
      <c r="E42" s="57"/>
      <c r="F42" s="57"/>
      <c r="G42" s="57"/>
      <c r="H42" s="57"/>
      <c r="I42" s="42"/>
    </row>
    <row r="43" spans="1:13" ht="16.5" customHeight="1" x14ac:dyDescent="0.5">
      <c r="A43" s="60" t="s">
        <v>65</v>
      </c>
      <c r="B43" s="59">
        <f t="shared" ref="B43:B48" si="5">B19*100/$B$5</f>
        <v>0.29758473906899097</v>
      </c>
      <c r="C43" s="59">
        <f t="shared" si="4"/>
        <v>0.49009116316003337</v>
      </c>
      <c r="D43" s="59">
        <f t="shared" si="3"/>
        <v>6.1749857975326658E-2</v>
      </c>
      <c r="E43" s="57"/>
      <c r="F43" s="57"/>
      <c r="G43" s="57"/>
      <c r="H43" s="57"/>
      <c r="I43" s="42"/>
    </row>
    <row r="44" spans="1:13" ht="16.5" customHeight="1" x14ac:dyDescent="0.5">
      <c r="A44" s="60" t="s">
        <v>64</v>
      </c>
      <c r="B44" s="59">
        <f t="shared" si="5"/>
        <v>0.58330024464283425</v>
      </c>
      <c r="C44" s="59">
        <f t="shared" si="4"/>
        <v>0.65092171258944942</v>
      </c>
      <c r="D44" s="59">
        <f t="shared" si="3"/>
        <v>0.50045884894464743</v>
      </c>
      <c r="E44" s="57"/>
      <c r="F44" s="57"/>
      <c r="G44" s="57"/>
      <c r="H44" s="57"/>
      <c r="I44" s="42"/>
    </row>
    <row r="45" spans="1:13" ht="16.5" customHeight="1" x14ac:dyDescent="0.5">
      <c r="A45" s="60" t="s">
        <v>63</v>
      </c>
      <c r="B45" s="59">
        <f t="shared" si="5"/>
        <v>4.281036124311008</v>
      </c>
      <c r="C45" s="59">
        <f t="shared" si="4"/>
        <v>4.8750112441801674</v>
      </c>
      <c r="D45" s="59">
        <f t="shared" si="3"/>
        <v>3.5533718272447974</v>
      </c>
      <c r="E45" s="57"/>
      <c r="F45" s="57"/>
      <c r="G45" s="57"/>
      <c r="H45" s="57"/>
      <c r="I45" s="42"/>
    </row>
    <row r="46" spans="1:13" ht="16.5" customHeight="1" x14ac:dyDescent="0.5">
      <c r="A46" s="60" t="s">
        <v>62</v>
      </c>
      <c r="B46" s="59">
        <f t="shared" si="5"/>
        <v>3.3934907074148555</v>
      </c>
      <c r="C46" s="59">
        <f t="shared" si="4"/>
        <v>2.1401164431788926</v>
      </c>
      <c r="D46" s="59">
        <f t="shared" si="3"/>
        <v>4.928968663372074</v>
      </c>
      <c r="E46" s="57"/>
      <c r="F46" s="57"/>
      <c r="G46" s="57"/>
      <c r="H46" s="57"/>
      <c r="I46" s="42"/>
    </row>
    <row r="47" spans="1:13" ht="16.5" customHeight="1" x14ac:dyDescent="0.5">
      <c r="A47" s="60" t="s">
        <v>61</v>
      </c>
      <c r="B47" s="59">
        <f t="shared" si="5"/>
        <v>1.5150777690964439</v>
      </c>
      <c r="C47" s="59">
        <f t="shared" si="4"/>
        <v>0.40959834237520509</v>
      </c>
      <c r="D47" s="59">
        <f t="shared" si="3"/>
        <v>2.8693734004411788</v>
      </c>
      <c r="E47" s="57"/>
      <c r="F47" s="57"/>
      <c r="G47" s="57"/>
      <c r="H47" s="57"/>
      <c r="I47" s="42"/>
    </row>
    <row r="48" spans="1:13" ht="16.5" customHeight="1" x14ac:dyDescent="0.5">
      <c r="A48" s="60" t="s">
        <v>60</v>
      </c>
      <c r="B48" s="59">
        <f t="shared" si="5"/>
        <v>1.0794171267062023</v>
      </c>
      <c r="C48" s="59">
        <f t="shared" si="4"/>
        <v>1.363725189134865</v>
      </c>
      <c r="D48" s="59">
        <f t="shared" si="3"/>
        <v>0.73111831842786756</v>
      </c>
      <c r="E48" s="57"/>
      <c r="F48" s="57"/>
      <c r="G48" s="57"/>
      <c r="H48" s="57"/>
      <c r="I48" s="42"/>
      <c r="J48" s="57"/>
      <c r="K48" s="57"/>
      <c r="L48" s="57"/>
      <c r="M48" s="57"/>
    </row>
    <row r="49" spans="1:13" s="57" customFormat="1" ht="16.5" customHeight="1" x14ac:dyDescent="0.5">
      <c r="A49" s="58" t="s">
        <v>59</v>
      </c>
      <c r="B49" s="59">
        <f>B25*100/$B$5</f>
        <v>2.2348315038489619</v>
      </c>
      <c r="C49" s="59">
        <f t="shared" si="4"/>
        <v>2.2897803585109915</v>
      </c>
      <c r="D49" s="59">
        <f t="shared" si="3"/>
        <v>2.167515014715466</v>
      </c>
      <c r="I49" s="42"/>
    </row>
    <row r="50" spans="1:13" s="57" customFormat="1" ht="16.5" customHeight="1" x14ac:dyDescent="0.5">
      <c r="A50" s="58" t="s">
        <v>58</v>
      </c>
      <c r="B50" s="59">
        <f>B26*100/$B$5</f>
        <v>0.90052472258868832</v>
      </c>
      <c r="C50" s="59">
        <f t="shared" si="4"/>
        <v>0.64875042262608218</v>
      </c>
      <c r="D50" s="59">
        <f t="shared" si="3"/>
        <v>1.2089672193753955</v>
      </c>
      <c r="I50" s="42"/>
    </row>
    <row r="51" spans="1:13" s="57" customFormat="1" ht="16.5" customHeight="1" x14ac:dyDescent="0.55000000000000004">
      <c r="A51" s="58" t="s">
        <v>57</v>
      </c>
      <c r="B51" s="87" t="s">
        <v>10</v>
      </c>
      <c r="C51" s="87" t="s">
        <v>10</v>
      </c>
      <c r="D51" s="87" t="s">
        <v>10</v>
      </c>
      <c r="I51" s="42"/>
    </row>
    <row r="52" spans="1:13" s="57" customFormat="1" ht="16.5" customHeight="1" x14ac:dyDescent="0.55000000000000004">
      <c r="A52" s="58" t="s">
        <v>56</v>
      </c>
      <c r="B52" s="87" t="s">
        <v>10</v>
      </c>
      <c r="C52" s="87" t="s">
        <v>10</v>
      </c>
      <c r="D52" s="87" t="s">
        <v>10</v>
      </c>
      <c r="I52" s="42"/>
      <c r="J52" s="20"/>
      <c r="K52" s="20"/>
      <c r="L52" s="20"/>
      <c r="M52" s="20"/>
    </row>
    <row r="53" spans="1:13" ht="14.25" customHeight="1" x14ac:dyDescent="0.5">
      <c r="A53" s="56"/>
      <c r="B53" s="55"/>
      <c r="C53" s="55"/>
      <c r="D53" s="55"/>
      <c r="E53" s="57"/>
      <c r="F53" s="57"/>
      <c r="G53" s="57"/>
      <c r="H53" s="57"/>
      <c r="I53" s="42"/>
    </row>
    <row r="55" spans="1:13" ht="14.25" customHeight="1" x14ac:dyDescent="0.5">
      <c r="A55" s="10" t="s">
        <v>9</v>
      </c>
    </row>
    <row r="76" spans="2:4" ht="14.25" customHeight="1" x14ac:dyDescent="0.5">
      <c r="B76" s="54"/>
      <c r="C76" s="54"/>
      <c r="D76" s="20"/>
    </row>
    <row r="77" spans="2:4" ht="14.25" customHeight="1" x14ac:dyDescent="0.5">
      <c r="B77" s="54"/>
      <c r="C77" s="54"/>
      <c r="D77" s="20"/>
    </row>
    <row r="78" spans="2:4" ht="14.25" customHeight="1" x14ac:dyDescent="0.5">
      <c r="B78" s="54"/>
      <c r="C78" s="54"/>
      <c r="D78" s="20"/>
    </row>
    <row r="79" spans="2:4" ht="14.25" customHeight="1" x14ac:dyDescent="0.5">
      <c r="B79" s="54"/>
      <c r="C79" s="54"/>
      <c r="D79" s="20"/>
    </row>
    <row r="80" spans="2:4" ht="14.25" customHeight="1" x14ac:dyDescent="0.5">
      <c r="B80" s="54"/>
      <c r="C80" s="54"/>
      <c r="D80" s="20"/>
    </row>
    <row r="81" spans="2:4" ht="14.25" customHeight="1" x14ac:dyDescent="0.5">
      <c r="B81" s="54"/>
      <c r="C81" s="54"/>
      <c r="D81" s="20"/>
    </row>
    <row r="82" spans="2:4" ht="14.25" customHeight="1" x14ac:dyDescent="0.5">
      <c r="B82" s="54"/>
      <c r="C82" s="54"/>
      <c r="D82" s="20"/>
    </row>
    <row r="83" spans="2:4" ht="14.25" customHeight="1" x14ac:dyDescent="0.5">
      <c r="B83" s="54"/>
      <c r="C83" s="54"/>
      <c r="D83" s="20"/>
    </row>
    <row r="84" spans="2:4" ht="14.25" customHeight="1" x14ac:dyDescent="0.5">
      <c r="B84" s="54"/>
      <c r="C84" s="54"/>
      <c r="D84" s="20"/>
    </row>
    <row r="85" spans="2:4" ht="14.25" customHeight="1" x14ac:dyDescent="0.5">
      <c r="B85" s="54"/>
      <c r="C85" s="54"/>
      <c r="D85" s="20"/>
    </row>
    <row r="86" spans="2:4" ht="14.25" customHeight="1" x14ac:dyDescent="0.5">
      <c r="B86" s="54"/>
      <c r="C86" s="54"/>
      <c r="D86" s="20"/>
    </row>
    <row r="87" spans="2:4" ht="14.25" customHeight="1" x14ac:dyDescent="0.5">
      <c r="B87" s="54"/>
      <c r="C87" s="54"/>
      <c r="D87" s="20"/>
    </row>
    <row r="88" spans="2:4" ht="14.25" customHeight="1" x14ac:dyDescent="0.5">
      <c r="B88" s="54"/>
      <c r="C88" s="54"/>
      <c r="D88" s="20"/>
    </row>
    <row r="89" spans="2:4" ht="14.25" customHeight="1" x14ac:dyDescent="0.5">
      <c r="B89" s="54"/>
      <c r="C89" s="54"/>
      <c r="D89" s="20"/>
    </row>
    <row r="90" spans="2:4" ht="14.25" customHeight="1" x14ac:dyDescent="0.5">
      <c r="B90" s="54"/>
      <c r="C90" s="54"/>
      <c r="D90" s="20"/>
    </row>
    <row r="91" spans="2:4" ht="14.25" customHeight="1" x14ac:dyDescent="0.5">
      <c r="B91" s="54"/>
      <c r="C91" s="54"/>
      <c r="D91" s="20"/>
    </row>
    <row r="92" spans="2:4" ht="14.25" customHeight="1" x14ac:dyDescent="0.5">
      <c r="B92" s="54"/>
      <c r="C92" s="54"/>
      <c r="D92" s="20"/>
    </row>
    <row r="93" spans="2:4" ht="14.25" customHeight="1" x14ac:dyDescent="0.5">
      <c r="B93" s="54"/>
      <c r="C93" s="54"/>
      <c r="D93" s="20"/>
    </row>
    <row r="94" spans="2:4" ht="14.25" customHeight="1" x14ac:dyDescent="0.5">
      <c r="B94" s="54"/>
      <c r="C94" s="54"/>
      <c r="D94" s="20"/>
    </row>
    <row r="95" spans="2:4" ht="14.25" customHeight="1" x14ac:dyDescent="0.5">
      <c r="B95" s="54"/>
      <c r="C95" s="54"/>
      <c r="D95" s="20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4" workbookViewId="0">
      <selection activeCell="N21" sqref="F1:N21"/>
    </sheetView>
  </sheetViews>
  <sheetFormatPr defaultColWidth="9.140625" defaultRowHeight="30.75" customHeight="1" x14ac:dyDescent="0.55000000000000004"/>
  <cols>
    <col min="1" max="1" width="31.7109375" style="7" customWidth="1"/>
    <col min="2" max="3" width="17.85546875" style="7" customWidth="1"/>
    <col min="4" max="4" width="18" style="7" customWidth="1"/>
    <col min="5" max="16384" width="9.140625" style="7"/>
  </cols>
  <sheetData>
    <row r="1" spans="1:12" s="24" customFormat="1" ht="30.75" customHeight="1" x14ac:dyDescent="0.55000000000000004">
      <c r="A1" s="24" t="s">
        <v>108</v>
      </c>
      <c r="B1" s="36"/>
      <c r="C1" s="36"/>
      <c r="D1" s="36"/>
    </row>
    <row r="2" spans="1:12" s="8" customFormat="1" ht="17.25" customHeight="1" x14ac:dyDescent="0.55000000000000004">
      <c r="A2" s="53"/>
      <c r="B2" s="53"/>
      <c r="C2" s="53"/>
      <c r="D2" s="53"/>
    </row>
    <row r="3" spans="1:12" s="8" customFormat="1" ht="30.75" customHeight="1" x14ac:dyDescent="0.55000000000000004">
      <c r="A3" s="23" t="s">
        <v>55</v>
      </c>
      <c r="B3" s="22" t="s">
        <v>0</v>
      </c>
      <c r="C3" s="22" t="s">
        <v>31</v>
      </c>
      <c r="D3" s="22" t="s">
        <v>30</v>
      </c>
    </row>
    <row r="4" spans="1:12" s="8" customFormat="1" ht="30.75" customHeight="1" x14ac:dyDescent="0.55000000000000004">
      <c r="A4" s="86"/>
      <c r="B4" s="116" t="s">
        <v>29</v>
      </c>
      <c r="C4" s="116"/>
      <c r="D4" s="116"/>
      <c r="H4" s="113"/>
    </row>
    <row r="5" spans="1:12" s="42" customFormat="1" ht="24.95" customHeight="1" x14ac:dyDescent="0.55000000000000004">
      <c r="A5" s="21" t="s">
        <v>5</v>
      </c>
      <c r="B5" s="89">
        <v>1171095</v>
      </c>
      <c r="C5" s="89">
        <v>644778</v>
      </c>
      <c r="D5" s="89">
        <v>526317</v>
      </c>
      <c r="G5" s="20"/>
      <c r="H5" s="20"/>
      <c r="I5" s="20"/>
      <c r="K5" s="8"/>
      <c r="L5" s="8"/>
    </row>
    <row r="6" spans="1:12" s="42" customFormat="1" ht="6" customHeight="1" x14ac:dyDescent="0.25">
      <c r="A6" s="21"/>
      <c r="B6" s="88"/>
      <c r="C6" s="88"/>
      <c r="D6" s="88"/>
    </row>
    <row r="7" spans="1:12" s="20" customFormat="1" ht="21.6" customHeight="1" x14ac:dyDescent="0.55000000000000004">
      <c r="A7" s="50" t="s">
        <v>54</v>
      </c>
      <c r="B7" s="89">
        <v>11358</v>
      </c>
      <c r="C7" s="89">
        <v>8107</v>
      </c>
      <c r="D7" s="89">
        <v>3251</v>
      </c>
      <c r="G7" s="114"/>
      <c r="H7" s="114"/>
      <c r="I7" s="114"/>
      <c r="K7" s="42"/>
      <c r="L7" s="42"/>
    </row>
    <row r="8" spans="1:12" s="20" customFormat="1" ht="21.6" customHeight="1" x14ac:dyDescent="0.55000000000000004">
      <c r="A8" s="50" t="s">
        <v>53</v>
      </c>
      <c r="B8" s="87">
        <v>113629</v>
      </c>
      <c r="C8" s="87">
        <v>53985</v>
      </c>
      <c r="D8" s="87">
        <v>59644</v>
      </c>
      <c r="G8" s="114"/>
      <c r="H8" s="114"/>
      <c r="I8" s="114"/>
      <c r="K8" s="42"/>
      <c r="L8" s="42"/>
    </row>
    <row r="9" spans="1:12" s="20" customFormat="1" ht="21.6" customHeight="1" x14ac:dyDescent="0.55000000000000004">
      <c r="A9" s="50" t="s">
        <v>52</v>
      </c>
      <c r="B9" s="87">
        <v>478691</v>
      </c>
      <c r="C9" s="87">
        <v>272358</v>
      </c>
      <c r="D9" s="87">
        <v>206333</v>
      </c>
      <c r="G9" s="114"/>
      <c r="H9" s="114"/>
      <c r="I9" s="114"/>
    </row>
    <row r="10" spans="1:12" s="20" customFormat="1" ht="21.6" customHeight="1" x14ac:dyDescent="0.55000000000000004">
      <c r="A10" s="50" t="s">
        <v>51</v>
      </c>
      <c r="B10" s="87">
        <v>379025</v>
      </c>
      <c r="C10" s="87">
        <v>217190</v>
      </c>
      <c r="D10" s="87">
        <v>161835</v>
      </c>
      <c r="G10" s="114"/>
      <c r="H10" s="114"/>
      <c r="I10" s="114"/>
    </row>
    <row r="11" spans="1:12" ht="21.6" customHeight="1" x14ac:dyDescent="0.55000000000000004">
      <c r="A11" s="50" t="s">
        <v>50</v>
      </c>
      <c r="B11" s="87">
        <v>186565</v>
      </c>
      <c r="C11" s="87">
        <v>92211</v>
      </c>
      <c r="D11" s="87">
        <v>94354</v>
      </c>
      <c r="G11" s="114"/>
      <c r="H11" s="114"/>
      <c r="I11" s="114"/>
      <c r="K11" s="20"/>
      <c r="L11" s="20"/>
    </row>
    <row r="12" spans="1:12" ht="21.6" customHeight="1" x14ac:dyDescent="0.55000000000000004">
      <c r="A12" s="17" t="s">
        <v>49</v>
      </c>
      <c r="B12" s="87">
        <v>1827</v>
      </c>
      <c r="C12" s="87">
        <v>927</v>
      </c>
      <c r="D12" s="87">
        <v>900</v>
      </c>
      <c r="G12" s="114"/>
      <c r="H12" s="114"/>
      <c r="I12" s="114"/>
      <c r="K12" s="20"/>
      <c r="L12" s="20"/>
    </row>
    <row r="13" spans="1:12" ht="24.95" customHeight="1" x14ac:dyDescent="0.55000000000000004">
      <c r="B13" s="118" t="s">
        <v>25</v>
      </c>
      <c r="C13" s="118"/>
      <c r="D13" s="118"/>
      <c r="G13" s="44"/>
      <c r="H13" s="42"/>
      <c r="I13" s="42"/>
    </row>
    <row r="14" spans="1:12" s="42" customFormat="1" ht="24.95" customHeight="1" x14ac:dyDescent="0.55000000000000004">
      <c r="A14" s="21" t="s">
        <v>5</v>
      </c>
      <c r="B14" s="52">
        <f>B5/$B$5*100</f>
        <v>100</v>
      </c>
      <c r="C14" s="52">
        <f>C5/$C$5*100</f>
        <v>100</v>
      </c>
      <c r="D14" s="52">
        <f>D5/$D$5*100</f>
        <v>100</v>
      </c>
      <c r="E14" s="44"/>
      <c r="F14" s="44"/>
    </row>
    <row r="15" spans="1:12" s="42" customFormat="1" ht="6" customHeight="1" x14ac:dyDescent="0.5">
      <c r="A15" s="21"/>
      <c r="B15" s="51"/>
      <c r="C15" s="51"/>
      <c r="D15" s="51"/>
    </row>
    <row r="16" spans="1:12" s="20" customFormat="1" ht="24.95" customHeight="1" x14ac:dyDescent="0.55000000000000004">
      <c r="A16" s="50" t="s">
        <v>54</v>
      </c>
      <c r="B16" s="49">
        <f>B7*100/$B$5</f>
        <v>0.96986153984091816</v>
      </c>
      <c r="C16" s="49">
        <f>C7*100/$C$5</f>
        <v>1.2573319809298704</v>
      </c>
      <c r="D16" s="49">
        <f>D7*100/$D$5</f>
        <v>0.61768857931626753</v>
      </c>
      <c r="E16" s="46"/>
      <c r="F16" s="46"/>
      <c r="G16" s="46"/>
      <c r="L16" s="115"/>
    </row>
    <row r="17" spans="1:12" s="20" customFormat="1" ht="24.95" customHeight="1" x14ac:dyDescent="0.55000000000000004">
      <c r="A17" s="50" t="s">
        <v>53</v>
      </c>
      <c r="B17" s="49">
        <f>B8*100/$B$5</f>
        <v>9.702799516691643</v>
      </c>
      <c r="C17" s="49">
        <f>C8*100/$C$5</f>
        <v>8.3726491908843048</v>
      </c>
      <c r="D17" s="49">
        <f>D8*100/$D$5+0.03</f>
        <v>11.362333935631947</v>
      </c>
      <c r="E17" s="46"/>
      <c r="F17" s="46"/>
      <c r="G17" s="46"/>
      <c r="L17" s="115"/>
    </row>
    <row r="18" spans="1:12" s="20" customFormat="1" ht="24.95" customHeight="1" x14ac:dyDescent="0.55000000000000004">
      <c r="A18" s="50" t="s">
        <v>52</v>
      </c>
      <c r="B18" s="49">
        <f>B9*100/$B$5</f>
        <v>40.875505403062945</v>
      </c>
      <c r="C18" s="49">
        <f>C9*100/$C$5</f>
        <v>42.240585131626702</v>
      </c>
      <c r="D18" s="49">
        <f>D9*100/$D$5</f>
        <v>39.203179832686388</v>
      </c>
      <c r="E18" s="46"/>
      <c r="F18" s="46"/>
      <c r="G18" s="46"/>
      <c r="L18" s="115"/>
    </row>
    <row r="19" spans="1:12" s="20" customFormat="1" ht="24.95" customHeight="1" x14ac:dyDescent="0.55000000000000004">
      <c r="A19" s="50" t="s">
        <v>51</v>
      </c>
      <c r="B19" s="49">
        <f>B10*100/$B$5</f>
        <v>32.365008816534953</v>
      </c>
      <c r="C19" s="49">
        <f>C10*100/$C$5</f>
        <v>33.684461938837863</v>
      </c>
      <c r="D19" s="49">
        <f>D10*100/$D$5+0.03</f>
        <v>30.77857927826766</v>
      </c>
      <c r="E19" s="46"/>
      <c r="F19" s="46"/>
      <c r="G19" s="46"/>
      <c r="L19" s="115"/>
    </row>
    <row r="20" spans="1:12" ht="24.95" customHeight="1" x14ac:dyDescent="0.55000000000000004">
      <c r="A20" s="50" t="s">
        <v>50</v>
      </c>
      <c r="B20" s="49">
        <f>B11*100/$B$5</f>
        <v>15.930816885052025</v>
      </c>
      <c r="C20" s="49">
        <f>C11*100/$C$5</f>
        <v>14.301201343718303</v>
      </c>
      <c r="D20" s="49">
        <f>D11*100/$D$5</f>
        <v>17.927218767396834</v>
      </c>
      <c r="E20" s="46"/>
      <c r="F20" s="46"/>
      <c r="G20" s="46"/>
      <c r="L20" s="115"/>
    </row>
    <row r="21" spans="1:12" ht="24.95" customHeight="1" x14ac:dyDescent="0.55000000000000004">
      <c r="A21" s="17" t="s">
        <v>49</v>
      </c>
      <c r="B21" s="49">
        <f>B12*100/$B$5-0.03</f>
        <v>0.12600783881751695</v>
      </c>
      <c r="C21" s="49">
        <f>C12*100/$B$5</f>
        <v>7.915668669066131E-2</v>
      </c>
      <c r="D21" s="49">
        <f>D12*100/$B$5</f>
        <v>7.6851152126855629E-2</v>
      </c>
      <c r="E21" s="46"/>
      <c r="F21" s="46"/>
      <c r="G21" s="46"/>
      <c r="L21" s="115"/>
    </row>
    <row r="22" spans="1:12" ht="18.75" customHeight="1" x14ac:dyDescent="0.55000000000000004">
      <c r="A22" s="48"/>
      <c r="B22" s="71"/>
      <c r="C22" s="47"/>
      <c r="D22" s="47"/>
      <c r="E22" s="46"/>
      <c r="F22" s="46"/>
      <c r="G22" s="46"/>
    </row>
    <row r="24" spans="1:12" ht="30.75" customHeight="1" x14ac:dyDescent="0.55000000000000004">
      <c r="B24" s="9"/>
      <c r="C24" s="9"/>
      <c r="D24" s="9"/>
    </row>
    <row r="25" spans="1:12" ht="30.75" customHeight="1" x14ac:dyDescent="0.55000000000000004">
      <c r="B25" s="9"/>
      <c r="C25" s="9"/>
      <c r="D25" s="9"/>
    </row>
    <row r="26" spans="1:12" ht="30.75" customHeight="1" x14ac:dyDescent="0.55000000000000004">
      <c r="B26" s="9"/>
      <c r="C26" s="9"/>
      <c r="D26" s="9"/>
    </row>
    <row r="27" spans="1:12" ht="30.75" customHeight="1" x14ac:dyDescent="0.55000000000000004">
      <c r="B27" s="9"/>
      <c r="C27" s="9"/>
      <c r="D27" s="9"/>
    </row>
    <row r="28" spans="1:12" ht="30.75" customHeight="1" x14ac:dyDescent="0.55000000000000004">
      <c r="B28" s="9"/>
      <c r="C28" s="9"/>
      <c r="D28" s="9"/>
    </row>
    <row r="29" spans="1:12" ht="30.75" customHeight="1" x14ac:dyDescent="0.55000000000000004">
      <c r="B29" s="9"/>
      <c r="C29" s="9"/>
      <c r="D29" s="9"/>
    </row>
    <row r="30" spans="1:12" ht="30.75" customHeight="1" x14ac:dyDescent="0.55000000000000004">
      <c r="B30" s="9"/>
      <c r="C30" s="9"/>
      <c r="D30" s="9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5"/>
  <sheetViews>
    <sheetView topLeftCell="A6" workbookViewId="0">
      <selection activeCell="B18" sqref="B18:B25"/>
    </sheetView>
  </sheetViews>
  <sheetFormatPr defaultColWidth="9.140625" defaultRowHeight="17.25" customHeight="1" x14ac:dyDescent="0.55000000000000004"/>
  <cols>
    <col min="1" max="1" width="32.5703125" style="7" customWidth="1"/>
    <col min="2" max="4" width="17.85546875" style="7" customWidth="1"/>
    <col min="5" max="16384" width="9.140625" style="7"/>
  </cols>
  <sheetData>
    <row r="1" spans="1:11" s="24" customFormat="1" ht="36.75" customHeight="1" x14ac:dyDescent="0.55000000000000004">
      <c r="A1" s="24" t="s">
        <v>109</v>
      </c>
      <c r="B1" s="36"/>
      <c r="C1" s="36"/>
      <c r="D1" s="36"/>
    </row>
    <row r="3" spans="1:11" s="8" customFormat="1" ht="30.75" customHeight="1" x14ac:dyDescent="0.55000000000000004">
      <c r="A3" s="23" t="s">
        <v>48</v>
      </c>
      <c r="B3" s="22" t="s">
        <v>0</v>
      </c>
      <c r="C3" s="22" t="s">
        <v>31</v>
      </c>
      <c r="D3" s="22" t="s">
        <v>30</v>
      </c>
    </row>
    <row r="4" spans="1:11" s="8" customFormat="1" ht="30.75" customHeight="1" x14ac:dyDescent="0.55000000000000004">
      <c r="A4" s="86"/>
      <c r="B4" s="116" t="s">
        <v>29</v>
      </c>
      <c r="C4" s="116"/>
      <c r="D4" s="116"/>
      <c r="H4" s="113"/>
      <c r="I4" s="113"/>
      <c r="J4" s="113"/>
      <c r="K4" s="113"/>
    </row>
    <row r="5" spans="1:11" s="42" customFormat="1" ht="30.75" customHeight="1" x14ac:dyDescent="0.5">
      <c r="A5" s="21" t="s">
        <v>5</v>
      </c>
      <c r="B5" s="92">
        <v>1171095</v>
      </c>
      <c r="C5" s="92">
        <v>644778</v>
      </c>
      <c r="D5" s="92">
        <v>526317</v>
      </c>
      <c r="F5" s="20"/>
      <c r="G5" s="20"/>
      <c r="H5" s="20"/>
      <c r="I5" s="20"/>
      <c r="J5" s="20"/>
    </row>
    <row r="6" spans="1:11" s="42" customFormat="1" ht="6" customHeight="1" x14ac:dyDescent="0.5">
      <c r="A6" s="21"/>
      <c r="B6" s="112"/>
      <c r="C6" s="112"/>
      <c r="D6" s="112"/>
    </row>
    <row r="7" spans="1:11" s="20" customFormat="1" ht="28.9" customHeight="1" x14ac:dyDescent="0.5">
      <c r="A7" s="40" t="s">
        <v>47</v>
      </c>
      <c r="B7" s="93">
        <v>19002</v>
      </c>
      <c r="C7" s="93">
        <v>8962</v>
      </c>
      <c r="D7" s="106">
        <v>10040</v>
      </c>
      <c r="H7" s="106"/>
      <c r="I7" s="106"/>
      <c r="J7" s="106"/>
    </row>
    <row r="8" spans="1:11" s="20" customFormat="1" ht="28.9" customHeight="1" x14ac:dyDescent="0.5">
      <c r="A8" s="40" t="s">
        <v>46</v>
      </c>
      <c r="B8" s="93">
        <v>388</v>
      </c>
      <c r="C8" s="93">
        <v>388</v>
      </c>
      <c r="D8" s="93" t="s">
        <v>10</v>
      </c>
      <c r="H8" s="106"/>
      <c r="I8" s="106"/>
      <c r="J8" s="106"/>
    </row>
    <row r="9" spans="1:11" s="20" customFormat="1" ht="28.9" customHeight="1" x14ac:dyDescent="0.5">
      <c r="A9" s="41" t="s">
        <v>45</v>
      </c>
      <c r="B9" s="93">
        <v>46686</v>
      </c>
      <c r="C9" s="93">
        <v>28856</v>
      </c>
      <c r="D9" s="93">
        <v>17830</v>
      </c>
      <c r="H9" s="106"/>
      <c r="I9" s="106"/>
      <c r="J9" s="106"/>
    </row>
    <row r="10" spans="1:11" s="20" customFormat="1" ht="28.9" customHeight="1" x14ac:dyDescent="0.5">
      <c r="A10" s="40" t="s">
        <v>44</v>
      </c>
      <c r="B10" s="93">
        <v>122244</v>
      </c>
      <c r="C10" s="93">
        <v>79348</v>
      </c>
      <c r="D10" s="93">
        <v>42896</v>
      </c>
      <c r="H10" s="106"/>
      <c r="I10" s="106"/>
      <c r="J10" s="106"/>
    </row>
    <row r="11" spans="1:11" s="20" customFormat="1" ht="28.9" customHeight="1" x14ac:dyDescent="0.55000000000000004">
      <c r="A11" s="40" t="s">
        <v>43</v>
      </c>
      <c r="B11" s="93">
        <v>73411</v>
      </c>
      <c r="C11" s="93">
        <v>43881</v>
      </c>
      <c r="D11" s="93">
        <v>29530</v>
      </c>
      <c r="F11" s="7"/>
      <c r="G11" s="7"/>
      <c r="H11" s="106"/>
      <c r="I11" s="106"/>
      <c r="J11" s="106"/>
    </row>
    <row r="12" spans="1:11" ht="28.9" customHeight="1" x14ac:dyDescent="0.55000000000000004">
      <c r="A12" s="40" t="s">
        <v>42</v>
      </c>
      <c r="B12" s="93">
        <v>133850</v>
      </c>
      <c r="C12" s="93">
        <v>58890</v>
      </c>
      <c r="D12" s="93">
        <v>74960</v>
      </c>
      <c r="H12" s="106"/>
      <c r="I12" s="106"/>
      <c r="J12" s="106"/>
    </row>
    <row r="13" spans="1:11" ht="28.9" customHeight="1" x14ac:dyDescent="0.55000000000000004">
      <c r="A13" s="40" t="s">
        <v>41</v>
      </c>
      <c r="B13" s="93">
        <v>555670</v>
      </c>
      <c r="C13" s="93">
        <v>324299</v>
      </c>
      <c r="D13" s="93">
        <v>231371</v>
      </c>
      <c r="H13" s="106"/>
      <c r="I13" s="106"/>
      <c r="J13" s="106"/>
    </row>
    <row r="14" spans="1:11" ht="28.9" customHeight="1" x14ac:dyDescent="0.55000000000000004">
      <c r="A14" s="39" t="s">
        <v>40</v>
      </c>
      <c r="B14" s="93">
        <v>219844</v>
      </c>
      <c r="C14" s="93">
        <v>100154</v>
      </c>
      <c r="D14" s="93">
        <v>119690</v>
      </c>
      <c r="H14" s="106"/>
      <c r="I14" s="106"/>
      <c r="J14" s="106"/>
    </row>
    <row r="15" spans="1:11" ht="25.5" customHeight="1" x14ac:dyDescent="0.55000000000000004">
      <c r="B15" s="118" t="s">
        <v>25</v>
      </c>
      <c r="C15" s="118"/>
      <c r="D15" s="118"/>
    </row>
    <row r="16" spans="1:11" s="42" customFormat="1" ht="30.75" customHeight="1" x14ac:dyDescent="0.55000000000000004">
      <c r="A16" s="21" t="s">
        <v>5</v>
      </c>
      <c r="B16" s="45">
        <f>B5/$B$5*100</f>
        <v>100</v>
      </c>
      <c r="C16" s="45">
        <f>C5/$C$5*100</f>
        <v>100</v>
      </c>
      <c r="D16" s="45">
        <f>D5/$D$5*100</f>
        <v>100</v>
      </c>
    </row>
    <row r="17" spans="1:4" s="42" customFormat="1" ht="6" customHeight="1" x14ac:dyDescent="0.5">
      <c r="A17" s="21"/>
      <c r="B17" s="43"/>
      <c r="C17" s="43"/>
      <c r="D17" s="43"/>
    </row>
    <row r="18" spans="1:4" s="20" customFormat="1" ht="30.75" customHeight="1" x14ac:dyDescent="0.5">
      <c r="A18" s="40" t="s">
        <v>47</v>
      </c>
      <c r="B18" s="38">
        <f t="shared" ref="B18:B25" si="0">B7*100/$B$5</f>
        <v>1.622583991905012</v>
      </c>
      <c r="C18" s="38">
        <f>C7*100/$C$5</f>
        <v>1.3899357608355123</v>
      </c>
      <c r="D18" s="38">
        <f t="shared" ref="D18:D23" si="1">D7*100/$D$5</f>
        <v>1.9075956125300912</v>
      </c>
    </row>
    <row r="19" spans="1:4" s="20" customFormat="1" ht="30.75" customHeight="1" x14ac:dyDescent="0.5">
      <c r="A19" s="40" t="s">
        <v>46</v>
      </c>
      <c r="B19" s="38">
        <f t="shared" si="0"/>
        <v>3.3131385583577762E-2</v>
      </c>
      <c r="C19" s="38">
        <f>C8*100/$C$5</f>
        <v>6.0175750413320551E-2</v>
      </c>
      <c r="D19" s="38">
        <v>0</v>
      </c>
    </row>
    <row r="20" spans="1:4" s="20" customFormat="1" ht="30.75" customHeight="1" x14ac:dyDescent="0.5">
      <c r="A20" s="41" t="s">
        <v>45</v>
      </c>
      <c r="B20" s="38">
        <f t="shared" si="0"/>
        <v>3.9865254313270913</v>
      </c>
      <c r="C20" s="38">
        <f t="shared" ref="C20:C25" si="2">C9*100/$C$5</f>
        <v>4.4753387987803555</v>
      </c>
      <c r="D20" s="38">
        <f t="shared" si="1"/>
        <v>3.3876922083079211</v>
      </c>
    </row>
    <row r="21" spans="1:4" s="20" customFormat="1" ht="30.75" customHeight="1" x14ac:dyDescent="0.5">
      <c r="A21" s="40" t="s">
        <v>44</v>
      </c>
      <c r="B21" s="38">
        <f t="shared" si="0"/>
        <v>10.438435822883712</v>
      </c>
      <c r="C21" s="38">
        <f t="shared" si="2"/>
        <v>12.306251143804534</v>
      </c>
      <c r="D21" s="38">
        <f t="shared" si="1"/>
        <v>8.1502212544911146</v>
      </c>
    </row>
    <row r="22" spans="1:4" ht="30.75" customHeight="1" x14ac:dyDescent="0.55000000000000004">
      <c r="A22" s="40" t="s">
        <v>43</v>
      </c>
      <c r="B22" s="38">
        <f t="shared" si="0"/>
        <v>6.2685776986495547</v>
      </c>
      <c r="C22" s="38">
        <f t="shared" si="2"/>
        <v>6.805598205894122</v>
      </c>
      <c r="D22" s="38">
        <f t="shared" si="1"/>
        <v>5.6106870954196806</v>
      </c>
    </row>
    <row r="23" spans="1:4" ht="30.75" customHeight="1" x14ac:dyDescent="0.55000000000000004">
      <c r="A23" s="40" t="s">
        <v>42</v>
      </c>
      <c r="B23" s="38">
        <f t="shared" si="0"/>
        <v>11.429474124644029</v>
      </c>
      <c r="C23" s="38">
        <f t="shared" si="2"/>
        <v>9.1333761387640404</v>
      </c>
      <c r="D23" s="38">
        <f t="shared" si="1"/>
        <v>14.242367242555343</v>
      </c>
    </row>
    <row r="24" spans="1:4" ht="30.75" customHeight="1" x14ac:dyDescent="0.55000000000000004">
      <c r="A24" s="40" t="s">
        <v>41</v>
      </c>
      <c r="B24" s="38">
        <f>B13*100/$B$5+0.03</f>
        <v>47.478755224810968</v>
      </c>
      <c r="C24" s="38">
        <f t="shared" si="2"/>
        <v>50.296225987859387</v>
      </c>
      <c r="D24" s="38">
        <f>D13*100/$D$5</f>
        <v>43.960388891105552</v>
      </c>
    </row>
    <row r="25" spans="1:4" ht="30.75" customHeight="1" x14ac:dyDescent="0.55000000000000004">
      <c r="A25" s="39" t="s">
        <v>40</v>
      </c>
      <c r="B25" s="38">
        <f t="shared" si="0"/>
        <v>18.772516320196054</v>
      </c>
      <c r="C25" s="38">
        <f t="shared" si="2"/>
        <v>15.533098213648728</v>
      </c>
      <c r="D25" s="38">
        <f>D14*100/$D$5</f>
        <v>22.7410476955903</v>
      </c>
    </row>
    <row r="26" spans="1:4" ht="5.25" customHeight="1" x14ac:dyDescent="0.55000000000000004">
      <c r="A26" s="11"/>
      <c r="B26" s="11"/>
      <c r="C26" s="11"/>
      <c r="D26" s="11"/>
    </row>
    <row r="27" spans="1:4" ht="6.75" customHeight="1" x14ac:dyDescent="0.55000000000000004"/>
    <row r="28" spans="1:4" s="20" customFormat="1" ht="37.5" customHeight="1" x14ac:dyDescent="0.5">
      <c r="A28" s="119" t="s">
        <v>98</v>
      </c>
      <c r="B28" s="119"/>
      <c r="D28" s="37"/>
    </row>
    <row r="29" spans="1:4" ht="17.25" customHeight="1" x14ac:dyDescent="0.55000000000000004">
      <c r="A29" s="10"/>
      <c r="C29" s="9"/>
      <c r="D29" s="9"/>
    </row>
    <row r="30" spans="1:4" ht="17.25" customHeight="1" x14ac:dyDescent="0.55000000000000004">
      <c r="B30" s="9"/>
      <c r="C30" s="9"/>
      <c r="D30" s="9"/>
    </row>
    <row r="31" spans="1:4" ht="17.25" customHeight="1" x14ac:dyDescent="0.55000000000000004">
      <c r="B31" s="9"/>
      <c r="C31" s="9"/>
      <c r="D31" s="9"/>
    </row>
    <row r="32" spans="1:4" ht="17.25" customHeight="1" x14ac:dyDescent="0.55000000000000004">
      <c r="B32" s="9"/>
      <c r="C32" s="9"/>
      <c r="D32" s="9"/>
    </row>
    <row r="33" spans="2:4" ht="17.25" customHeight="1" x14ac:dyDescent="0.55000000000000004">
      <c r="B33" s="9"/>
      <c r="C33" s="9"/>
      <c r="D33" s="9"/>
    </row>
    <row r="34" spans="2:4" ht="17.25" customHeight="1" x14ac:dyDescent="0.55000000000000004">
      <c r="B34" s="9"/>
      <c r="C34" s="9"/>
      <c r="D34" s="9"/>
    </row>
    <row r="35" spans="2:4" ht="17.25" customHeight="1" x14ac:dyDescent="0.55000000000000004">
      <c r="B35" s="9"/>
      <c r="C35" s="9"/>
      <c r="D35" s="9"/>
    </row>
    <row r="36" spans="2:4" ht="17.25" customHeight="1" x14ac:dyDescent="0.55000000000000004">
      <c r="B36" s="9"/>
      <c r="C36" s="9"/>
      <c r="D36" s="9"/>
    </row>
    <row r="37" spans="2:4" ht="17.25" customHeight="1" x14ac:dyDescent="0.55000000000000004">
      <c r="B37" s="9"/>
      <c r="C37" s="9"/>
      <c r="D37" s="9"/>
    </row>
    <row r="38" spans="2:4" ht="17.25" customHeight="1" x14ac:dyDescent="0.55000000000000004">
      <c r="B38" s="9"/>
      <c r="C38" s="9"/>
      <c r="D38" s="9"/>
    </row>
    <row r="39" spans="2:4" ht="17.25" customHeight="1" x14ac:dyDescent="0.55000000000000004">
      <c r="B39" s="9"/>
      <c r="C39" s="9"/>
      <c r="D39" s="9"/>
    </row>
    <row r="65535" ht="30.75" customHeight="1" x14ac:dyDescent="0.55000000000000004"/>
  </sheetData>
  <mergeCells count="3">
    <mergeCell ref="B4:D4"/>
    <mergeCell ref="B15:D15"/>
    <mergeCell ref="A28:B28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zoomScale="70" zoomScaleNormal="70" workbookViewId="0">
      <selection activeCell="O33" sqref="O33"/>
    </sheetView>
  </sheetViews>
  <sheetFormatPr defaultColWidth="9.140625" defaultRowHeight="5.25" customHeight="1" x14ac:dyDescent="0.55000000000000004"/>
  <cols>
    <col min="1" max="1" width="30.28515625" style="8" customWidth="1"/>
    <col min="2" max="2" width="16.5703125" style="7" customWidth="1"/>
    <col min="3" max="3" width="17.7109375" style="7" customWidth="1"/>
    <col min="4" max="4" width="16.140625" style="7" customWidth="1"/>
    <col min="5" max="5" width="17.7109375" style="7" customWidth="1"/>
    <col min="6" max="6" width="9.140625" style="6" customWidth="1"/>
    <col min="7" max="7" width="10.42578125" style="6" customWidth="1"/>
    <col min="8" max="8" width="10.7109375" style="6" customWidth="1"/>
    <col min="9" max="9" width="12.5703125" style="6" customWidth="1"/>
    <col min="10" max="10" width="9.140625" style="6" customWidth="1"/>
    <col min="11" max="11" width="12.7109375" style="6" customWidth="1"/>
    <col min="12" max="12" width="13.7109375" style="6" customWidth="1"/>
    <col min="13" max="13" width="16.42578125" style="6" customWidth="1"/>
    <col min="14" max="16384" width="9.140625" style="7"/>
  </cols>
  <sheetData>
    <row r="1" spans="1:13" s="24" customFormat="1" ht="26.25" customHeight="1" x14ac:dyDescent="0.55000000000000004">
      <c r="A1" s="24" t="s">
        <v>110</v>
      </c>
      <c r="B1" s="36"/>
      <c r="C1" s="36"/>
      <c r="D1" s="36"/>
      <c r="F1" s="1"/>
      <c r="G1" s="1"/>
      <c r="H1" s="1"/>
      <c r="I1" s="1"/>
      <c r="J1" s="1"/>
      <c r="K1" s="1"/>
      <c r="L1" s="1"/>
      <c r="M1" s="1"/>
    </row>
    <row r="3" spans="1:13" s="8" customFormat="1" ht="26.25" customHeight="1" x14ac:dyDescent="0.55000000000000004">
      <c r="A3" s="23" t="s">
        <v>32</v>
      </c>
      <c r="B3" s="22" t="s">
        <v>0</v>
      </c>
      <c r="C3" s="22" t="s">
        <v>31</v>
      </c>
      <c r="D3" s="22" t="s">
        <v>30</v>
      </c>
      <c r="F3" s="3"/>
      <c r="G3" s="3"/>
      <c r="H3" s="3"/>
      <c r="I3" s="3"/>
      <c r="J3" s="3"/>
      <c r="K3" s="3"/>
      <c r="L3" s="3"/>
      <c r="M3" s="3"/>
    </row>
    <row r="4" spans="1:13" s="8" customFormat="1" ht="21.75" customHeight="1" x14ac:dyDescent="0.55000000000000004">
      <c r="B4" s="120" t="s">
        <v>29</v>
      </c>
      <c r="C4" s="120"/>
      <c r="D4" s="120"/>
      <c r="F4" s="3"/>
      <c r="G4" s="3"/>
      <c r="H4" s="3"/>
      <c r="I4" s="3"/>
      <c r="J4" s="3"/>
      <c r="K4" s="3"/>
      <c r="L4" s="3"/>
      <c r="M4" s="3"/>
    </row>
    <row r="5" spans="1:13" s="42" customFormat="1" ht="21" customHeight="1" x14ac:dyDescent="0.55000000000000004">
      <c r="A5" s="21" t="s">
        <v>5</v>
      </c>
      <c r="B5" s="89">
        <v>1171095</v>
      </c>
      <c r="C5" s="89">
        <v>644778</v>
      </c>
      <c r="D5" s="89">
        <v>526317</v>
      </c>
      <c r="F5" s="5"/>
      <c r="G5" s="5"/>
      <c r="H5" s="5"/>
      <c r="I5" s="5"/>
      <c r="J5" s="97"/>
      <c r="K5" s="97"/>
      <c r="L5" s="97"/>
      <c r="M5" s="5"/>
    </row>
    <row r="6" spans="1:13" s="20" customFormat="1" ht="18.75" customHeight="1" x14ac:dyDescent="0.25">
      <c r="A6" s="21"/>
      <c r="B6" s="88"/>
      <c r="C6" s="88"/>
      <c r="D6" s="88"/>
      <c r="F6" s="4"/>
      <c r="G6" s="4"/>
      <c r="H6" s="4"/>
      <c r="I6" s="4"/>
      <c r="J6" s="35"/>
      <c r="K6" s="35"/>
      <c r="L6" s="35"/>
      <c r="M6" s="4"/>
    </row>
    <row r="7" spans="1:13" s="20" customFormat="1" ht="20.25" customHeight="1" x14ac:dyDescent="0.55000000000000004">
      <c r="A7" s="17" t="s">
        <v>24</v>
      </c>
      <c r="B7" s="87">
        <v>11739</v>
      </c>
      <c r="C7" s="87">
        <v>4000</v>
      </c>
      <c r="D7" s="87">
        <v>7739</v>
      </c>
      <c r="F7" s="4"/>
      <c r="G7" s="4"/>
      <c r="H7" s="4"/>
      <c r="I7" s="4"/>
      <c r="J7" s="34"/>
      <c r="K7" s="32"/>
      <c r="L7" s="32"/>
      <c r="M7" s="4"/>
    </row>
    <row r="8" spans="1:13" s="20" customFormat="1" ht="20.25" customHeight="1" x14ac:dyDescent="0.55000000000000004">
      <c r="A8" s="7" t="s">
        <v>23</v>
      </c>
      <c r="B8" s="87">
        <v>260043</v>
      </c>
      <c r="C8" s="87">
        <v>142469</v>
      </c>
      <c r="D8" s="87">
        <v>117574</v>
      </c>
      <c r="F8" t="s">
        <v>39</v>
      </c>
      <c r="G8" s="33" t="s">
        <v>38</v>
      </c>
      <c r="H8" s="33" t="s">
        <v>4</v>
      </c>
      <c r="I8" s="33" t="s">
        <v>37</v>
      </c>
      <c r="J8" s="33" t="s">
        <v>36</v>
      </c>
      <c r="K8" s="95" t="s">
        <v>35</v>
      </c>
      <c r="L8" s="33" t="s">
        <v>3</v>
      </c>
      <c r="M8" s="32"/>
    </row>
    <row r="9" spans="1:13" s="20" customFormat="1" ht="20.25" customHeight="1" x14ac:dyDescent="0.55000000000000004">
      <c r="A9" s="16" t="s">
        <v>22</v>
      </c>
      <c r="B9" s="87">
        <v>258295</v>
      </c>
      <c r="C9" s="87">
        <v>161102</v>
      </c>
      <c r="D9" s="87">
        <v>97193</v>
      </c>
      <c r="F9" t="s">
        <v>34</v>
      </c>
      <c r="G9" s="30">
        <f>B7+B8</f>
        <v>271782</v>
      </c>
      <c r="H9" s="2">
        <f>B9</f>
        <v>258295</v>
      </c>
      <c r="I9" s="2">
        <f>B10</f>
        <v>207521</v>
      </c>
      <c r="J9" s="31">
        <f>B11</f>
        <v>242008</v>
      </c>
      <c r="K9" s="30">
        <f>B15</f>
        <v>188750</v>
      </c>
      <c r="L9" s="29">
        <f>B20</f>
        <v>2739</v>
      </c>
      <c r="M9" s="28"/>
    </row>
    <row r="10" spans="1:13" s="20" customFormat="1" ht="20.25" customHeight="1" x14ac:dyDescent="0.55000000000000004">
      <c r="A10" s="16" t="s">
        <v>21</v>
      </c>
      <c r="B10" s="87">
        <v>207521</v>
      </c>
      <c r="C10" s="87">
        <v>134193</v>
      </c>
      <c r="D10" s="87">
        <v>73328</v>
      </c>
      <c r="F10" t="s">
        <v>33</v>
      </c>
      <c r="G10" s="111">
        <f t="shared" ref="G10:L10" si="0">G9*100/$B$5</f>
        <v>23.207510919267865</v>
      </c>
      <c r="H10" s="111">
        <f t="shared" si="0"/>
        <v>22.055853709562417</v>
      </c>
      <c r="I10" s="111">
        <f t="shared" si="0"/>
        <v>17.720253267241343</v>
      </c>
      <c r="J10" s="111">
        <f t="shared" si="0"/>
        <v>20.66510402657342</v>
      </c>
      <c r="K10" s="111">
        <f t="shared" si="0"/>
        <v>16.117394404382225</v>
      </c>
      <c r="L10" s="111">
        <f t="shared" si="0"/>
        <v>0.23388367297273066</v>
      </c>
      <c r="M10" s="28">
        <f>SUM(G10:L10)</f>
        <v>100</v>
      </c>
    </row>
    <row r="11" spans="1:13" ht="20.25" customHeight="1" x14ac:dyDescent="0.55000000000000004">
      <c r="A11" s="7" t="s">
        <v>20</v>
      </c>
      <c r="B11" s="96">
        <v>242008</v>
      </c>
      <c r="C11" s="96">
        <v>120456</v>
      </c>
      <c r="D11" s="88">
        <v>121552</v>
      </c>
      <c r="G11" s="106">
        <v>23.2</v>
      </c>
      <c r="H11" s="106">
        <v>22.1</v>
      </c>
      <c r="I11" s="106">
        <v>17.7</v>
      </c>
      <c r="J11" s="106">
        <v>20.7</v>
      </c>
      <c r="K11" s="106">
        <v>16.100000000000001</v>
      </c>
      <c r="L11" s="106">
        <v>0.2</v>
      </c>
      <c r="M11" s="28">
        <f>SUM(G11:L11)</f>
        <v>100.00000000000001</v>
      </c>
    </row>
    <row r="12" spans="1:13" ht="20.25" customHeight="1" x14ac:dyDescent="0.55000000000000004">
      <c r="A12" s="13" t="s">
        <v>28</v>
      </c>
      <c r="B12" s="87">
        <v>170334</v>
      </c>
      <c r="C12" s="87">
        <v>72383</v>
      </c>
      <c r="D12" s="87">
        <v>97951</v>
      </c>
      <c r="G12" s="25">
        <f>SUM(G10:L10)</f>
        <v>100</v>
      </c>
      <c r="J12" s="27"/>
      <c r="K12" s="27"/>
      <c r="L12" s="26"/>
    </row>
    <row r="13" spans="1:13" ht="20.25" customHeight="1" x14ac:dyDescent="0.55000000000000004">
      <c r="A13" s="13" t="s">
        <v>27</v>
      </c>
      <c r="B13" s="87">
        <v>71674</v>
      </c>
      <c r="C13" s="87">
        <v>48073</v>
      </c>
      <c r="D13" s="87">
        <v>23601</v>
      </c>
      <c r="I13" s="87"/>
      <c r="J13" s="87"/>
      <c r="K13" s="93"/>
      <c r="L13" s="1"/>
      <c r="M13" s="26"/>
    </row>
    <row r="14" spans="1:13" ht="20.25" customHeight="1" x14ac:dyDescent="0.55000000000000004">
      <c r="A14" s="15" t="s">
        <v>26</v>
      </c>
      <c r="B14" s="87" t="s">
        <v>10</v>
      </c>
      <c r="C14" s="87" t="s">
        <v>10</v>
      </c>
      <c r="D14" s="87" t="s">
        <v>10</v>
      </c>
      <c r="H14" s="87"/>
      <c r="L14" s="93"/>
      <c r="M14" s="93"/>
    </row>
    <row r="15" spans="1:13" ht="20.25" customHeight="1" x14ac:dyDescent="0.55000000000000004">
      <c r="A15" s="7" t="s">
        <v>16</v>
      </c>
      <c r="B15" s="87">
        <v>188750</v>
      </c>
      <c r="C15" s="87">
        <v>81598</v>
      </c>
      <c r="D15" s="94">
        <v>107152</v>
      </c>
      <c r="H15" s="87"/>
      <c r="I15" s="87"/>
      <c r="J15" s="87"/>
      <c r="K15" s="93"/>
      <c r="L15" s="93"/>
      <c r="M15" s="93"/>
    </row>
    <row r="16" spans="1:13" s="20" customFormat="1" ht="20.25" customHeight="1" x14ac:dyDescent="0.55000000000000004">
      <c r="A16" s="15" t="s">
        <v>15</v>
      </c>
      <c r="B16" s="87">
        <v>108589</v>
      </c>
      <c r="C16" s="87">
        <v>38525</v>
      </c>
      <c r="D16" s="87">
        <v>70064</v>
      </c>
      <c r="F16" s="4"/>
      <c r="G16" s="4"/>
      <c r="H16" s="107"/>
      <c r="I16" s="87"/>
      <c r="J16" s="108"/>
      <c r="K16" s="93"/>
      <c r="L16" s="93"/>
      <c r="M16" s="109"/>
    </row>
    <row r="17" spans="1:13" s="20" customFormat="1" ht="20.25" customHeight="1" x14ac:dyDescent="0.55000000000000004">
      <c r="A17" s="15" t="s">
        <v>14</v>
      </c>
      <c r="B17" s="87">
        <v>60495</v>
      </c>
      <c r="C17" s="87">
        <v>38226</v>
      </c>
      <c r="D17" s="87">
        <v>22269</v>
      </c>
      <c r="F17" s="4"/>
      <c r="G17" s="4"/>
      <c r="H17" s="107"/>
      <c r="I17" s="107"/>
      <c r="J17" s="108"/>
      <c r="K17" s="93"/>
      <c r="L17" s="93"/>
      <c r="M17" s="109"/>
    </row>
    <row r="18" spans="1:13" s="20" customFormat="1" ht="20.25" customHeight="1" x14ac:dyDescent="0.55000000000000004">
      <c r="A18" s="15" t="s">
        <v>13</v>
      </c>
      <c r="B18" s="87">
        <v>19666</v>
      </c>
      <c r="C18" s="87">
        <v>4847</v>
      </c>
      <c r="D18" s="87">
        <v>14819</v>
      </c>
      <c r="H18" s="107"/>
      <c r="I18" s="107"/>
      <c r="J18" s="107"/>
      <c r="K18" s="93"/>
      <c r="L18" s="93"/>
      <c r="M18" s="93"/>
    </row>
    <row r="19" spans="1:13" s="20" customFormat="1" ht="20.25" customHeight="1" x14ac:dyDescent="0.55000000000000004">
      <c r="A19" s="13" t="s">
        <v>12</v>
      </c>
      <c r="B19" s="87" t="s">
        <v>10</v>
      </c>
      <c r="C19" s="87" t="s">
        <v>10</v>
      </c>
      <c r="D19" s="87" t="s">
        <v>10</v>
      </c>
      <c r="I19" s="110"/>
      <c r="J19" s="110"/>
      <c r="K19" s="110"/>
      <c r="L19" s="93"/>
      <c r="M19" s="93"/>
    </row>
    <row r="20" spans="1:13" s="20" customFormat="1" ht="20.25" customHeight="1" x14ac:dyDescent="0.55000000000000004">
      <c r="A20" s="13" t="s">
        <v>11</v>
      </c>
      <c r="B20" s="87">
        <v>2739</v>
      </c>
      <c r="C20" s="87">
        <v>960</v>
      </c>
      <c r="D20" s="87">
        <v>1779</v>
      </c>
      <c r="I20" s="110"/>
      <c r="J20" s="110"/>
      <c r="K20" s="110"/>
      <c r="L20" s="93"/>
      <c r="M20" s="93"/>
    </row>
    <row r="21" spans="1:13" ht="21" customHeight="1" x14ac:dyDescent="0.55000000000000004">
      <c r="A21" s="7"/>
      <c r="B21" s="118" t="s">
        <v>25</v>
      </c>
      <c r="C21" s="118"/>
      <c r="D21" s="118"/>
      <c r="E21" s="20"/>
      <c r="F21" s="20"/>
      <c r="G21" s="20"/>
      <c r="H21" s="20"/>
      <c r="I21" s="110"/>
      <c r="J21" s="110"/>
      <c r="K21" s="110"/>
      <c r="L21" s="93"/>
      <c r="M21" s="93"/>
    </row>
    <row r="22" spans="1:13" ht="21" customHeight="1" x14ac:dyDescent="0.55000000000000004">
      <c r="A22" s="86" t="s">
        <v>5</v>
      </c>
      <c r="B22" s="19">
        <f>B5/$B$5*100</f>
        <v>100</v>
      </c>
      <c r="C22" s="19">
        <f>C5/$C$5*100</f>
        <v>100</v>
      </c>
      <c r="D22" s="19">
        <f>D5/$D$5*100</f>
        <v>100</v>
      </c>
      <c r="E22" s="20"/>
      <c r="F22" s="20"/>
      <c r="G22" s="20"/>
      <c r="H22" s="20"/>
      <c r="I22" s="110"/>
      <c r="J22" s="110"/>
      <c r="K22" s="110"/>
      <c r="L22" s="93"/>
      <c r="M22" s="93"/>
    </row>
    <row r="23" spans="1:13" ht="23.25" customHeight="1" x14ac:dyDescent="0.55000000000000004">
      <c r="A23" s="86"/>
      <c r="B23" s="18"/>
      <c r="C23" s="18"/>
      <c r="D23" s="18"/>
      <c r="E23" s="20"/>
      <c r="F23" s="20"/>
      <c r="G23" s="20"/>
      <c r="H23" s="20"/>
      <c r="I23" s="110"/>
      <c r="J23" s="110"/>
      <c r="K23" s="110"/>
      <c r="L23" s="93"/>
      <c r="M23" s="93"/>
    </row>
    <row r="24" spans="1:13" ht="20.25" customHeight="1" x14ac:dyDescent="0.55000000000000004">
      <c r="A24" s="17" t="s">
        <v>24</v>
      </c>
      <c r="B24" s="12">
        <f>B7*100/$B$5</f>
        <v>1.002395194241287</v>
      </c>
      <c r="C24" s="12">
        <f t="shared" ref="C24:C30" si="1">C7*100/$C$5</f>
        <v>0.62036856096206761</v>
      </c>
      <c r="D24" s="12">
        <f t="shared" ref="D24:D30" si="2">D7*100/$D$5</f>
        <v>1.4704066180647783</v>
      </c>
      <c r="E24" s="20"/>
      <c r="F24" s="20"/>
      <c r="G24" s="20"/>
      <c r="H24" s="20"/>
      <c r="I24" s="110"/>
      <c r="J24" s="110"/>
      <c r="K24" s="110"/>
      <c r="L24" s="93"/>
      <c r="M24" s="93"/>
    </row>
    <row r="25" spans="1:13" ht="20.25" customHeight="1" x14ac:dyDescent="0.55000000000000004">
      <c r="A25" s="7" t="s">
        <v>23</v>
      </c>
      <c r="B25" s="12">
        <f>B8*100/$B$5</f>
        <v>22.205115725026577</v>
      </c>
      <c r="C25" s="12">
        <f t="shared" si="1"/>
        <v>22.095822127926201</v>
      </c>
      <c r="D25" s="12">
        <f t="shared" si="2"/>
        <v>22.339008620280172</v>
      </c>
      <c r="E25" s="20"/>
      <c r="F25" s="20"/>
      <c r="G25" s="20"/>
      <c r="H25" s="20"/>
      <c r="I25" s="110"/>
      <c r="J25" s="110"/>
      <c r="K25" s="110"/>
      <c r="L25" s="93"/>
      <c r="M25" s="93"/>
    </row>
    <row r="26" spans="1:13" ht="20.25" customHeight="1" x14ac:dyDescent="0.55000000000000004">
      <c r="A26" s="16" t="s">
        <v>22</v>
      </c>
      <c r="B26" s="12">
        <f>B9*100/$B$5</f>
        <v>22.055853709562417</v>
      </c>
      <c r="C26" s="12">
        <f t="shared" si="1"/>
        <v>24.985653977027752</v>
      </c>
      <c r="D26" s="12">
        <f t="shared" si="2"/>
        <v>18.466627526756689</v>
      </c>
      <c r="E26" s="20"/>
      <c r="F26" s="20"/>
      <c r="G26" s="20"/>
      <c r="H26" s="20"/>
      <c r="I26" s="110"/>
      <c r="J26" s="110"/>
      <c r="K26" s="110"/>
      <c r="L26" s="93"/>
      <c r="M26" s="93"/>
    </row>
    <row r="27" spans="1:13" ht="20.25" customHeight="1" x14ac:dyDescent="0.55000000000000004">
      <c r="A27" s="16" t="s">
        <v>21</v>
      </c>
      <c r="B27" s="12">
        <f>B10*100/$B$5</f>
        <v>17.720253267241343</v>
      </c>
      <c r="C27" s="12">
        <f t="shared" si="1"/>
        <v>20.812279575295683</v>
      </c>
      <c r="D27" s="12">
        <f t="shared" si="2"/>
        <v>13.932287955737701</v>
      </c>
      <c r="E27" s="20"/>
      <c r="F27" s="20"/>
      <c r="G27" s="20"/>
      <c r="H27" s="20"/>
      <c r="I27" s="110"/>
      <c r="J27" s="110"/>
      <c r="K27" s="110"/>
      <c r="L27" s="93"/>
      <c r="M27" s="93"/>
    </row>
    <row r="28" spans="1:13" ht="20.25" customHeight="1" x14ac:dyDescent="0.55000000000000004">
      <c r="A28" s="7" t="s">
        <v>20</v>
      </c>
      <c r="B28" s="12">
        <f>B11*100/$B$5</f>
        <v>20.66510402657342</v>
      </c>
      <c r="C28" s="12">
        <f t="shared" si="1"/>
        <v>18.681778844811703</v>
      </c>
      <c r="D28" s="12">
        <f t="shared" si="2"/>
        <v>23.094826881898172</v>
      </c>
      <c r="E28" s="20"/>
      <c r="F28" s="20"/>
      <c r="G28" s="20"/>
      <c r="H28" s="20"/>
      <c r="I28" s="110"/>
      <c r="J28" s="110"/>
      <c r="K28" s="110"/>
      <c r="L28" s="93"/>
      <c r="M28" s="93"/>
    </row>
    <row r="29" spans="1:13" ht="20.25" customHeight="1" x14ac:dyDescent="0.55000000000000004">
      <c r="A29" s="13" t="s">
        <v>19</v>
      </c>
      <c r="B29" s="12">
        <f>B12*100/$B$5+0.03</f>
        <v>14.574849051528696</v>
      </c>
      <c r="C29" s="12">
        <f t="shared" si="1"/>
        <v>11.226034387029333</v>
      </c>
      <c r="D29" s="12">
        <f t="shared" si="2"/>
        <v>18.610647195511451</v>
      </c>
      <c r="E29" s="20"/>
      <c r="F29" s="20"/>
      <c r="G29" s="20"/>
      <c r="H29" s="20"/>
      <c r="I29" s="110"/>
      <c r="J29" s="110"/>
      <c r="K29" s="110"/>
      <c r="L29" s="93"/>
      <c r="M29" s="93"/>
    </row>
    <row r="30" spans="1:13" ht="20.25" customHeight="1" x14ac:dyDescent="0.55000000000000004">
      <c r="A30" s="13" t="s">
        <v>18</v>
      </c>
      <c r="B30" s="12">
        <f>B13*100/$B$5</f>
        <v>6.1202549750447233</v>
      </c>
      <c r="C30" s="12">
        <f t="shared" si="1"/>
        <v>7.4557444577823686</v>
      </c>
      <c r="D30" s="12">
        <f t="shared" si="2"/>
        <v>4.4841796863867209</v>
      </c>
      <c r="E30" s="20"/>
      <c r="F30" s="20"/>
      <c r="G30" s="20"/>
      <c r="H30" s="20"/>
      <c r="I30" s="110"/>
      <c r="J30" s="110"/>
      <c r="K30" s="110"/>
      <c r="L30" s="93"/>
      <c r="M30" s="93"/>
    </row>
    <row r="31" spans="1:13" ht="20.25" customHeight="1" x14ac:dyDescent="0.55000000000000004">
      <c r="A31" s="15" t="s">
        <v>17</v>
      </c>
      <c r="B31" s="12" t="s">
        <v>10</v>
      </c>
      <c r="C31" s="12" t="s">
        <v>10</v>
      </c>
      <c r="D31" s="12" t="s">
        <v>10</v>
      </c>
      <c r="E31" s="20"/>
      <c r="F31" s="20"/>
      <c r="G31" s="20"/>
      <c r="H31" s="20"/>
      <c r="I31" s="110"/>
      <c r="J31" s="110"/>
      <c r="K31" s="110"/>
      <c r="L31" s="93"/>
      <c r="M31" s="93"/>
    </row>
    <row r="32" spans="1:13" ht="20.25" customHeight="1" x14ac:dyDescent="0.55000000000000004">
      <c r="A32" s="7" t="s">
        <v>16</v>
      </c>
      <c r="B32" s="12">
        <f>B15*100/$B$5</f>
        <v>16.117394404382225</v>
      </c>
      <c r="C32" s="12">
        <f>C15*100/$C$5</f>
        <v>12.655208459345697</v>
      </c>
      <c r="D32" s="12">
        <f>D15*100/$D$5-0.03</f>
        <v>20.328833174683698</v>
      </c>
      <c r="E32" s="20"/>
      <c r="F32" s="20"/>
      <c r="G32" s="20"/>
      <c r="H32" s="20"/>
      <c r="I32" s="110"/>
      <c r="J32" s="110"/>
      <c r="K32" s="110"/>
      <c r="L32" s="93"/>
      <c r="M32" s="93"/>
    </row>
    <row r="33" spans="1:13" ht="20.25" customHeight="1" x14ac:dyDescent="0.55000000000000004">
      <c r="A33" s="15" t="s">
        <v>15</v>
      </c>
      <c r="B33" s="12">
        <f>B16*100/$B$5-0.03</f>
        <v>9.2424330647812525</v>
      </c>
      <c r="C33" s="12">
        <f>C16*100/$C$5</f>
        <v>5.9749247027659136</v>
      </c>
      <c r="D33" s="12">
        <f>D16*100/$D$5</f>
        <v>13.312129382102421</v>
      </c>
      <c r="E33" s="20"/>
      <c r="F33" s="20"/>
      <c r="G33" s="20"/>
      <c r="H33" s="20"/>
      <c r="I33" s="110"/>
      <c r="J33" s="110"/>
      <c r="K33" s="110"/>
      <c r="L33" s="93"/>
      <c r="M33" s="93"/>
    </row>
    <row r="34" spans="1:13" ht="20.25" customHeight="1" x14ac:dyDescent="0.55000000000000004">
      <c r="A34" s="15" t="s">
        <v>14</v>
      </c>
      <c r="B34" s="12">
        <f>B17*100/$B$5</f>
        <v>5.165678275460146</v>
      </c>
      <c r="C34" s="12">
        <f>C17*100/$C$5</f>
        <v>5.9285521528339986</v>
      </c>
      <c r="D34" s="12">
        <f>D17*100/$D$5</f>
        <v>4.2311002684693824</v>
      </c>
      <c r="E34" s="20"/>
      <c r="F34" s="20"/>
      <c r="G34" s="20"/>
      <c r="H34" s="20"/>
      <c r="I34" s="110"/>
      <c r="J34" s="110"/>
      <c r="K34" s="110"/>
      <c r="L34" s="93"/>
      <c r="M34" s="93"/>
    </row>
    <row r="35" spans="1:13" ht="20.25" customHeight="1" x14ac:dyDescent="0.55000000000000004">
      <c r="A35" s="15" t="s">
        <v>13</v>
      </c>
      <c r="B35" s="12">
        <f>B18*100/$B$5</f>
        <v>1.6792830641408254</v>
      </c>
      <c r="C35" s="12">
        <f>C18*100/$C$5</f>
        <v>0.7517316037457854</v>
      </c>
      <c r="D35" s="12">
        <f>D18*100/$D$5</f>
        <v>2.8156035241118946</v>
      </c>
      <c r="E35" s="20"/>
      <c r="F35" s="20"/>
      <c r="G35" s="20"/>
      <c r="H35" s="20"/>
      <c r="I35" s="110"/>
      <c r="J35" s="110"/>
      <c r="K35" s="110"/>
      <c r="L35" s="93"/>
      <c r="M35" s="93"/>
    </row>
    <row r="36" spans="1:13" ht="20.25" customHeight="1" x14ac:dyDescent="0.55000000000000004">
      <c r="A36" s="13" t="s">
        <v>12</v>
      </c>
      <c r="B36" s="12" t="s">
        <v>10</v>
      </c>
      <c r="C36" s="12" t="s">
        <v>10</v>
      </c>
      <c r="D36" s="12" t="s">
        <v>10</v>
      </c>
      <c r="E36" s="20"/>
      <c r="F36" s="20"/>
      <c r="G36" s="20"/>
      <c r="H36" s="20"/>
      <c r="I36" s="110"/>
      <c r="J36" s="110"/>
      <c r="K36" s="110"/>
      <c r="L36" s="93"/>
      <c r="M36" s="93"/>
    </row>
    <row r="37" spans="1:13" ht="20.25" customHeight="1" x14ac:dyDescent="0.55000000000000004">
      <c r="A37" s="13" t="s">
        <v>11</v>
      </c>
      <c r="B37" s="12">
        <f>B20*100/$B$5</f>
        <v>0.23388367297273066</v>
      </c>
      <c r="C37" s="12">
        <f>C20*100/$C$5</f>
        <v>0.14888845463089623</v>
      </c>
      <c r="D37" s="12">
        <f>D20*100/$D$5+0.03</f>
        <v>0.3680092225787881</v>
      </c>
      <c r="E37" s="20"/>
      <c r="F37" s="20"/>
      <c r="G37" s="20"/>
      <c r="H37" s="20"/>
      <c r="I37" s="110"/>
      <c r="J37" s="110"/>
      <c r="K37" s="110"/>
      <c r="L37" s="93"/>
      <c r="M37" s="93"/>
    </row>
    <row r="38" spans="1:13" ht="20.25" customHeight="1" x14ac:dyDescent="0.55000000000000004">
      <c r="A38" s="11"/>
      <c r="B38" s="11"/>
      <c r="C38" s="11"/>
      <c r="D38" s="11"/>
      <c r="E38" s="20"/>
      <c r="F38" s="20"/>
      <c r="G38" s="20"/>
      <c r="H38" s="20"/>
      <c r="I38" s="110"/>
      <c r="J38" s="110"/>
      <c r="K38" s="110"/>
      <c r="L38" s="93"/>
      <c r="M38" s="93"/>
    </row>
    <row r="39" spans="1:13" ht="15" customHeight="1" x14ac:dyDescent="0.55000000000000004">
      <c r="E39" s="20"/>
      <c r="F39" s="20"/>
      <c r="G39" s="20"/>
      <c r="H39" s="20"/>
      <c r="I39" s="110"/>
      <c r="J39" s="110"/>
      <c r="K39" s="110"/>
      <c r="L39" s="93"/>
      <c r="M39" s="93"/>
    </row>
    <row r="40" spans="1:13" ht="15" customHeight="1" x14ac:dyDescent="0.55000000000000004">
      <c r="A40" s="10" t="s">
        <v>9</v>
      </c>
      <c r="B40" s="9"/>
      <c r="C40" s="9"/>
      <c r="D40" s="9"/>
      <c r="E40" s="20"/>
      <c r="F40" s="20"/>
      <c r="G40" s="20"/>
      <c r="H40" s="20"/>
      <c r="I40" s="110"/>
      <c r="J40" s="110"/>
      <c r="K40" s="110"/>
      <c r="L40" s="93"/>
      <c r="M40" s="93"/>
    </row>
    <row r="41" spans="1:13" ht="15" customHeight="1" x14ac:dyDescent="0.55000000000000004">
      <c r="B41" s="9"/>
      <c r="C41" s="9"/>
      <c r="D41" s="9"/>
      <c r="F41" s="7"/>
      <c r="G41" s="7"/>
      <c r="H41" s="7"/>
      <c r="I41" s="7"/>
      <c r="J41" s="7"/>
      <c r="K41" s="7"/>
      <c r="L41" s="7"/>
      <c r="M41" s="7"/>
    </row>
    <row r="42" spans="1:13" ht="15" customHeight="1" x14ac:dyDescent="0.55000000000000004">
      <c r="B42" s="9"/>
      <c r="C42" s="9"/>
      <c r="D42" s="9"/>
      <c r="F42" s="7"/>
      <c r="G42" s="7"/>
      <c r="H42" s="7"/>
      <c r="I42" s="7"/>
      <c r="J42" s="7"/>
      <c r="K42" s="7"/>
      <c r="L42" s="7"/>
      <c r="M42" s="7"/>
    </row>
    <row r="43" spans="1:13" ht="15" customHeight="1" x14ac:dyDescent="0.55000000000000004">
      <c r="B43" s="9"/>
      <c r="C43" s="9"/>
      <c r="D43" s="9"/>
      <c r="F43" s="7"/>
      <c r="G43" s="7"/>
      <c r="H43" s="7"/>
      <c r="I43" s="7"/>
      <c r="J43" s="7"/>
      <c r="K43" s="7"/>
      <c r="L43" s="7"/>
      <c r="M43" s="7"/>
    </row>
    <row r="44" spans="1:13" ht="15" customHeight="1" x14ac:dyDescent="0.55000000000000004">
      <c r="B44" s="9"/>
      <c r="C44" s="9"/>
      <c r="D44" s="9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55000000000000004">
      <c r="B45" s="9"/>
      <c r="C45" s="9"/>
      <c r="D45" s="9"/>
      <c r="F45" s="7"/>
      <c r="G45" s="7"/>
      <c r="H45" s="7"/>
      <c r="I45" s="7"/>
      <c r="J45" s="7"/>
      <c r="K45" s="7"/>
      <c r="L45" s="7"/>
      <c r="M45" s="7"/>
    </row>
    <row r="46" spans="1:13" ht="15" customHeight="1" x14ac:dyDescent="0.55000000000000004">
      <c r="B46" s="9"/>
      <c r="C46" s="9"/>
      <c r="D46" s="9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55000000000000004">
      <c r="B47" s="9"/>
      <c r="C47" s="9"/>
      <c r="D47" s="9"/>
      <c r="F47" s="7"/>
      <c r="G47" s="7"/>
      <c r="H47" s="7"/>
      <c r="I47" s="7"/>
      <c r="J47" s="7"/>
      <c r="K47" s="7"/>
      <c r="L47" s="7"/>
      <c r="M47" s="7"/>
    </row>
    <row r="48" spans="1:13" ht="15" customHeight="1" x14ac:dyDescent="0.55000000000000004">
      <c r="B48" s="9"/>
      <c r="C48" s="9"/>
      <c r="D48" s="9"/>
      <c r="F48" s="7"/>
      <c r="G48" s="7"/>
      <c r="H48" s="7"/>
      <c r="I48" s="7"/>
      <c r="J48" s="7"/>
      <c r="K48" s="7"/>
      <c r="L48" s="7"/>
      <c r="M48" s="7"/>
    </row>
    <row r="49" spans="2:4" s="7" customFormat="1" ht="15" customHeight="1" x14ac:dyDescent="0.55000000000000004">
      <c r="B49" s="9"/>
      <c r="C49" s="9"/>
      <c r="D49" s="9"/>
    </row>
    <row r="50" spans="2:4" s="7" customFormat="1" ht="15" customHeight="1" x14ac:dyDescent="0.55000000000000004">
      <c r="B50" s="9"/>
      <c r="C50" s="9"/>
      <c r="D50" s="9"/>
    </row>
    <row r="51" spans="2:4" s="7" customFormat="1" ht="15" customHeight="1" x14ac:dyDescent="0.55000000000000004">
      <c r="B51" s="9"/>
      <c r="C51" s="9"/>
      <c r="D51" s="9"/>
    </row>
    <row r="52" spans="2:4" s="7" customFormat="1" ht="15" customHeight="1" x14ac:dyDescent="0.55000000000000004">
      <c r="B52" s="9"/>
      <c r="C52" s="9"/>
      <c r="D52" s="9"/>
    </row>
    <row r="53" spans="2:4" s="7" customFormat="1" ht="15" customHeight="1" x14ac:dyDescent="0.55000000000000004">
      <c r="B53" s="9"/>
      <c r="C53" s="9"/>
      <c r="D53" s="9"/>
    </row>
    <row r="54" spans="2:4" s="7" customFormat="1" ht="15" customHeight="1" x14ac:dyDescent="0.55000000000000004">
      <c r="B54" s="9"/>
      <c r="C54" s="9"/>
      <c r="D54" s="9"/>
    </row>
    <row r="55" spans="2:4" s="7" customFormat="1" ht="15" customHeight="1" x14ac:dyDescent="0.55000000000000004">
      <c r="B55" s="9"/>
      <c r="C55" s="9"/>
      <c r="D55" s="9"/>
    </row>
    <row r="56" spans="2:4" s="7" customFormat="1" ht="15" customHeight="1" x14ac:dyDescent="0.55000000000000004">
      <c r="B56" s="9"/>
      <c r="C56" s="9"/>
      <c r="D56" s="9"/>
    </row>
    <row r="57" spans="2:4" s="7" customFormat="1" ht="15" customHeight="1" x14ac:dyDescent="0.55000000000000004">
      <c r="B57" s="9"/>
      <c r="C57" s="9"/>
      <c r="D57" s="9"/>
    </row>
    <row r="58" spans="2:4" s="7" customFormat="1" ht="15" customHeight="1" x14ac:dyDescent="0.55000000000000004">
      <c r="B58" s="9"/>
      <c r="C58" s="9"/>
      <c r="D58" s="9"/>
    </row>
    <row r="59" spans="2:4" s="7" customFormat="1" ht="15" customHeight="1" x14ac:dyDescent="0.55000000000000004">
      <c r="B59" s="9"/>
      <c r="C59" s="9"/>
      <c r="D59" s="9"/>
    </row>
    <row r="60" spans="2:4" s="7" customFormat="1" ht="15" customHeight="1" x14ac:dyDescent="0.55000000000000004">
      <c r="B60" s="9"/>
      <c r="C60" s="9"/>
      <c r="D60" s="9"/>
    </row>
    <row r="61" spans="2:4" s="7" customFormat="1" ht="15" customHeight="1" x14ac:dyDescent="0.55000000000000004">
      <c r="B61" s="9"/>
      <c r="C61" s="9"/>
      <c r="D61" s="9"/>
    </row>
    <row r="62" spans="2:4" s="7" customFormat="1" ht="15" customHeight="1" x14ac:dyDescent="0.55000000000000004">
      <c r="B62" s="9"/>
      <c r="C62" s="9"/>
      <c r="D62" s="9"/>
    </row>
    <row r="63" spans="2:4" s="7" customFormat="1" ht="15" customHeight="1" x14ac:dyDescent="0.55000000000000004">
      <c r="B63" s="9"/>
      <c r="C63" s="9"/>
      <c r="D63" s="9"/>
    </row>
    <row r="64" spans="2:4" s="7" customFormat="1" ht="15" customHeight="1" x14ac:dyDescent="0.55000000000000004"/>
    <row r="65" spans="1:13" ht="15" customHeight="1" x14ac:dyDescent="0.55000000000000004">
      <c r="A65" s="7"/>
      <c r="F65" s="7"/>
      <c r="G65" s="7"/>
      <c r="H65" s="7"/>
      <c r="I65" s="7"/>
      <c r="J65" s="7"/>
      <c r="K65" s="7"/>
      <c r="L65" s="7"/>
      <c r="M65" s="7"/>
    </row>
    <row r="66" spans="1:13" ht="15" customHeight="1" x14ac:dyDescent="0.55000000000000004">
      <c r="A66" s="7"/>
      <c r="F66" s="7"/>
      <c r="G66" s="7"/>
      <c r="H66" s="7"/>
      <c r="I66" s="7"/>
      <c r="J66" s="7"/>
      <c r="K66" s="7"/>
      <c r="L66" s="7"/>
      <c r="M66" s="7"/>
    </row>
    <row r="67" spans="1:13" ht="15" customHeight="1" x14ac:dyDescent="0.55000000000000004">
      <c r="A67" s="7"/>
      <c r="F67" s="7"/>
      <c r="G67" s="7"/>
      <c r="H67" s="7"/>
      <c r="I67" s="7"/>
      <c r="J67" s="7"/>
      <c r="K67" s="7"/>
      <c r="L67" s="7"/>
      <c r="M67" s="7"/>
    </row>
    <row r="68" spans="1:13" ht="15" customHeight="1" x14ac:dyDescent="0.55000000000000004">
      <c r="A68" s="7"/>
      <c r="F68" s="7"/>
      <c r="G68" s="7"/>
      <c r="H68" s="7"/>
      <c r="I68" s="7"/>
      <c r="J68" s="7"/>
      <c r="K68" s="7"/>
      <c r="L68" s="7"/>
      <c r="M68" s="7"/>
    </row>
    <row r="69" spans="1:13" ht="15" customHeight="1" x14ac:dyDescent="0.55000000000000004">
      <c r="A69" s="7"/>
      <c r="F69" s="7"/>
      <c r="G69" s="7"/>
      <c r="H69" s="7"/>
      <c r="I69" s="7"/>
      <c r="J69" s="7"/>
      <c r="K69" s="7"/>
      <c r="L69" s="7"/>
      <c r="M69" s="7"/>
    </row>
    <row r="70" spans="1:13" ht="15" customHeight="1" x14ac:dyDescent="0.55000000000000004">
      <c r="A70" s="7"/>
      <c r="F70" s="7"/>
      <c r="G70" s="7"/>
      <c r="H70" s="7"/>
      <c r="I70" s="7"/>
      <c r="J70" s="7"/>
      <c r="K70" s="7"/>
      <c r="L70" s="7"/>
      <c r="M70" s="7"/>
    </row>
    <row r="71" spans="1:13" ht="15" customHeight="1" x14ac:dyDescent="0.55000000000000004">
      <c r="A71" s="7"/>
      <c r="F71" s="7"/>
      <c r="G71" s="7"/>
      <c r="H71" s="7"/>
      <c r="I71" s="7"/>
      <c r="J71" s="7"/>
      <c r="K71" s="7"/>
      <c r="L71" s="7"/>
      <c r="M71" s="7"/>
    </row>
    <row r="72" spans="1:13" ht="15" customHeight="1" x14ac:dyDescent="0.55000000000000004">
      <c r="A72" s="7"/>
      <c r="F72" s="7"/>
      <c r="G72" s="7"/>
      <c r="H72" s="7"/>
      <c r="I72" s="7"/>
      <c r="J72" s="7"/>
      <c r="K72" s="7"/>
      <c r="L72" s="7"/>
      <c r="M72" s="7"/>
    </row>
    <row r="73" spans="1:13" ht="15" customHeight="1" x14ac:dyDescent="0.55000000000000004">
      <c r="A73" s="7"/>
      <c r="F73" s="7"/>
      <c r="G73" s="7"/>
      <c r="H73" s="7"/>
      <c r="I73" s="7"/>
      <c r="J73" s="7"/>
      <c r="K73" s="7"/>
      <c r="L73" s="7"/>
      <c r="M73" s="7"/>
    </row>
    <row r="74" spans="1:13" ht="15" customHeight="1" x14ac:dyDescent="0.55000000000000004">
      <c r="A74" s="7"/>
      <c r="F74" s="7"/>
      <c r="G74" s="7"/>
      <c r="H74" s="7"/>
      <c r="I74" s="7"/>
      <c r="J74" s="7"/>
      <c r="K74" s="7"/>
      <c r="L74" s="7"/>
      <c r="M74" s="7"/>
    </row>
    <row r="75" spans="1:13" ht="15" customHeight="1" x14ac:dyDescent="0.55000000000000004">
      <c r="A75" s="7"/>
      <c r="F75" s="7"/>
      <c r="G75" s="7"/>
      <c r="H75" s="7"/>
      <c r="I75" s="7"/>
      <c r="J75" s="7"/>
      <c r="K75" s="7"/>
      <c r="L75" s="7"/>
      <c r="M75" s="7"/>
    </row>
    <row r="76" spans="1:13" ht="15" customHeight="1" x14ac:dyDescent="0.55000000000000004">
      <c r="A76" s="7"/>
      <c r="F76" s="7"/>
      <c r="G76" s="7"/>
      <c r="H76" s="7"/>
      <c r="I76" s="7"/>
      <c r="J76" s="7"/>
      <c r="K76" s="7"/>
      <c r="L76" s="7"/>
      <c r="M76" s="7"/>
    </row>
    <row r="77" spans="1:13" ht="15" customHeight="1" x14ac:dyDescent="0.55000000000000004">
      <c r="A77" s="7"/>
      <c r="F77" s="7"/>
      <c r="G77" s="7"/>
      <c r="H77" s="7"/>
      <c r="I77" s="7"/>
      <c r="J77" s="7"/>
      <c r="K77" s="7"/>
      <c r="L77" s="7"/>
      <c r="M77" s="7"/>
    </row>
    <row r="78" spans="1:13" ht="15" customHeight="1" x14ac:dyDescent="0.55000000000000004">
      <c r="A78" s="7"/>
      <c r="F78" s="7"/>
      <c r="G78" s="7"/>
      <c r="H78" s="7"/>
      <c r="I78" s="7"/>
      <c r="J78" s="7"/>
      <c r="K78" s="7"/>
      <c r="L78" s="7"/>
      <c r="M78" s="7"/>
    </row>
    <row r="79" spans="1:13" ht="15" customHeight="1" x14ac:dyDescent="0.55000000000000004">
      <c r="A79" s="7"/>
      <c r="F79" s="7"/>
      <c r="G79" s="7"/>
      <c r="H79" s="7"/>
      <c r="I79" s="7"/>
      <c r="J79" s="7"/>
      <c r="K79" s="7"/>
      <c r="L79" s="7"/>
      <c r="M79" s="7"/>
    </row>
    <row r="80" spans="1:13" ht="15" customHeight="1" x14ac:dyDescent="0.55000000000000004">
      <c r="A80" s="7"/>
      <c r="F80" s="7"/>
      <c r="G80" s="7"/>
      <c r="H80" s="7"/>
      <c r="I80" s="7"/>
      <c r="J80" s="7"/>
      <c r="K80" s="7"/>
      <c r="L80" s="7"/>
      <c r="M80" s="7"/>
    </row>
    <row r="81" spans="1:13" ht="15" customHeight="1" x14ac:dyDescent="0.55000000000000004">
      <c r="A81" s="7"/>
      <c r="F81" s="7"/>
      <c r="G81" s="7"/>
      <c r="H81" s="7"/>
      <c r="I81" s="7"/>
      <c r="J81" s="7"/>
      <c r="K81" s="7"/>
      <c r="L81" s="7"/>
      <c r="M81" s="7"/>
    </row>
    <row r="82" spans="1:13" ht="15" customHeight="1" x14ac:dyDescent="0.55000000000000004">
      <c r="A82" s="7"/>
      <c r="F82" s="7"/>
      <c r="G82" s="7"/>
      <c r="H82" s="7"/>
      <c r="I82" s="7"/>
      <c r="J82" s="7"/>
      <c r="K82" s="7"/>
      <c r="L82" s="7"/>
      <c r="M82" s="7"/>
    </row>
    <row r="83" spans="1:13" ht="15" customHeight="1" x14ac:dyDescent="0.55000000000000004">
      <c r="A83" s="7"/>
      <c r="F83" s="7"/>
      <c r="G83" s="7"/>
      <c r="H83" s="7"/>
      <c r="I83" s="7"/>
      <c r="J83" s="7"/>
      <c r="K83" s="7"/>
      <c r="L83" s="7"/>
      <c r="M83" s="7"/>
    </row>
    <row r="84" spans="1:13" ht="15" customHeight="1" x14ac:dyDescent="0.55000000000000004">
      <c r="A84" s="7"/>
      <c r="F84" s="7"/>
      <c r="G84" s="7"/>
      <c r="H84" s="7"/>
      <c r="I84" s="7"/>
      <c r="J84" s="7"/>
      <c r="K84" s="7"/>
      <c r="L84" s="7"/>
      <c r="M84" s="7"/>
    </row>
    <row r="85" spans="1:13" ht="15" customHeight="1" x14ac:dyDescent="0.55000000000000004">
      <c r="A85" s="7"/>
      <c r="F85" s="7"/>
      <c r="G85" s="7"/>
      <c r="H85" s="7"/>
      <c r="I85" s="7"/>
      <c r="J85" s="7"/>
      <c r="K85" s="7"/>
      <c r="L85" s="7"/>
      <c r="M85" s="7"/>
    </row>
    <row r="86" spans="1:13" ht="15" customHeight="1" x14ac:dyDescent="0.55000000000000004">
      <c r="A86" s="7"/>
      <c r="F86" s="7"/>
      <c r="G86" s="7"/>
      <c r="H86" s="7"/>
      <c r="I86" s="7"/>
      <c r="J86" s="7"/>
      <c r="K86" s="7"/>
      <c r="L86" s="7"/>
      <c r="M86" s="7"/>
    </row>
    <row r="87" spans="1:13" ht="15" customHeight="1" x14ac:dyDescent="0.55000000000000004">
      <c r="A87" s="7"/>
      <c r="F87" s="7"/>
      <c r="G87" s="7"/>
      <c r="H87" s="7"/>
      <c r="I87" s="7"/>
      <c r="J87" s="7"/>
      <c r="K87" s="7"/>
      <c r="L87" s="7"/>
      <c r="M87" s="7"/>
    </row>
    <row r="88" spans="1:13" ht="15" customHeight="1" x14ac:dyDescent="0.55000000000000004">
      <c r="A88" s="7"/>
      <c r="F88" s="7"/>
      <c r="G88" s="7"/>
      <c r="H88" s="7"/>
      <c r="I88" s="7"/>
      <c r="J88" s="7"/>
      <c r="K88" s="7"/>
      <c r="L88" s="7"/>
      <c r="M88" s="7"/>
    </row>
    <row r="89" spans="1:13" ht="15" customHeight="1" x14ac:dyDescent="0.55000000000000004">
      <c r="A89" s="7"/>
      <c r="F89" s="7"/>
      <c r="G89" s="7"/>
      <c r="H89" s="7"/>
      <c r="I89" s="7"/>
      <c r="J89" s="7"/>
      <c r="K89" s="7"/>
      <c r="L89" s="7"/>
      <c r="M89" s="7"/>
    </row>
    <row r="90" spans="1:13" ht="15" customHeight="1" x14ac:dyDescent="0.55000000000000004">
      <c r="A90" s="7"/>
      <c r="F90" s="7"/>
      <c r="G90" s="7"/>
      <c r="H90" s="7"/>
      <c r="I90" s="7"/>
      <c r="J90" s="7"/>
      <c r="K90" s="7"/>
      <c r="L90" s="7"/>
      <c r="M90" s="7"/>
    </row>
    <row r="91" spans="1:13" ht="15" customHeight="1" x14ac:dyDescent="0.55000000000000004">
      <c r="A91" s="7"/>
      <c r="F91" s="7"/>
      <c r="G91" s="7"/>
      <c r="H91" s="7"/>
      <c r="I91" s="7"/>
      <c r="J91" s="7"/>
      <c r="K91" s="7"/>
      <c r="L91" s="7"/>
      <c r="M91" s="7"/>
    </row>
    <row r="92" spans="1:13" ht="15" customHeight="1" x14ac:dyDescent="0.55000000000000004">
      <c r="A92" s="7"/>
      <c r="F92" s="7"/>
      <c r="G92" s="7"/>
      <c r="H92" s="7"/>
      <c r="I92" s="7"/>
      <c r="J92" s="7"/>
      <c r="K92" s="7"/>
      <c r="L92" s="7"/>
      <c r="M92" s="7"/>
    </row>
    <row r="93" spans="1:13" ht="15" customHeight="1" x14ac:dyDescent="0.55000000000000004">
      <c r="A93" s="7"/>
      <c r="F93" s="7"/>
      <c r="G93" s="7"/>
      <c r="H93" s="7"/>
      <c r="I93" s="7"/>
      <c r="J93" s="7"/>
      <c r="K93" s="7"/>
      <c r="L93" s="7"/>
      <c r="M93" s="7"/>
    </row>
    <row r="94" spans="1:13" ht="15" customHeight="1" x14ac:dyDescent="0.55000000000000004">
      <c r="A94" s="7"/>
      <c r="F94" s="7"/>
      <c r="G94" s="7"/>
      <c r="H94" s="7"/>
      <c r="I94" s="7"/>
      <c r="J94" s="7"/>
      <c r="K94" s="7"/>
      <c r="L94" s="7"/>
      <c r="M94" s="7"/>
    </row>
    <row r="95" spans="1:13" ht="15" customHeight="1" x14ac:dyDescent="0.55000000000000004">
      <c r="A95" s="7"/>
      <c r="F95" s="7"/>
      <c r="G95" s="7"/>
      <c r="H95" s="7"/>
      <c r="I95" s="7"/>
      <c r="J95" s="7"/>
      <c r="K95" s="7"/>
      <c r="L95" s="7"/>
      <c r="M95" s="7"/>
    </row>
    <row r="96" spans="1:13" ht="15" customHeight="1" x14ac:dyDescent="0.55000000000000004">
      <c r="A96" s="7"/>
      <c r="F96" s="7"/>
      <c r="G96" s="7"/>
      <c r="H96" s="7"/>
      <c r="I96" s="7"/>
      <c r="J96" s="7"/>
      <c r="K96" s="7"/>
      <c r="L96" s="7"/>
      <c r="M96" s="7"/>
    </row>
    <row r="97" spans="1:13" ht="15" customHeight="1" x14ac:dyDescent="0.55000000000000004">
      <c r="A97" s="7"/>
      <c r="F97" s="7"/>
      <c r="G97" s="7"/>
      <c r="H97" s="7"/>
      <c r="I97" s="7"/>
      <c r="J97" s="7"/>
      <c r="K97" s="7"/>
      <c r="L97" s="7"/>
      <c r="M97" s="7"/>
    </row>
    <row r="98" spans="1:13" ht="15" customHeight="1" x14ac:dyDescent="0.55000000000000004">
      <c r="A98" s="7"/>
      <c r="F98" s="7"/>
      <c r="G98" s="7"/>
      <c r="H98" s="7"/>
      <c r="I98" s="7"/>
      <c r="J98" s="7"/>
      <c r="K98" s="7"/>
      <c r="L98" s="7"/>
      <c r="M98" s="7"/>
    </row>
    <row r="99" spans="1:13" ht="15" customHeight="1" x14ac:dyDescent="0.55000000000000004">
      <c r="A99" s="7"/>
      <c r="F99" s="7"/>
      <c r="G99" s="7"/>
      <c r="H99" s="7"/>
      <c r="I99" s="7"/>
      <c r="J99" s="7"/>
      <c r="K99" s="7"/>
      <c r="L99" s="7"/>
      <c r="M99" s="7"/>
    </row>
    <row r="100" spans="1:13" ht="15" customHeight="1" x14ac:dyDescent="0.55000000000000004">
      <c r="A100" s="7"/>
      <c r="F100" s="7"/>
      <c r="G100" s="7"/>
      <c r="H100" s="7"/>
      <c r="I100" s="7"/>
      <c r="J100" s="7"/>
      <c r="K100" s="7"/>
      <c r="L100" s="7"/>
      <c r="M100" s="7"/>
    </row>
    <row r="101" spans="1:13" ht="15" customHeight="1" x14ac:dyDescent="0.55000000000000004">
      <c r="A101" s="7"/>
      <c r="F101" s="7"/>
      <c r="G101" s="7"/>
      <c r="H101" s="7"/>
      <c r="I101" s="7"/>
      <c r="J101" s="7"/>
      <c r="K101" s="7"/>
      <c r="L101" s="7"/>
      <c r="M101" s="7"/>
    </row>
    <row r="102" spans="1:13" ht="15" customHeight="1" x14ac:dyDescent="0.55000000000000004">
      <c r="A102" s="7"/>
      <c r="F102" s="7"/>
      <c r="G102" s="7"/>
      <c r="H102" s="7"/>
      <c r="I102" s="7"/>
      <c r="J102" s="7"/>
      <c r="K102" s="7"/>
      <c r="L102" s="7"/>
      <c r="M102" s="7"/>
    </row>
    <row r="103" spans="1:13" ht="15" customHeight="1" x14ac:dyDescent="0.55000000000000004">
      <c r="A103" s="7"/>
      <c r="F103" s="7"/>
      <c r="G103" s="7"/>
      <c r="H103" s="7"/>
      <c r="I103" s="7"/>
      <c r="J103" s="7"/>
      <c r="K103" s="7"/>
      <c r="L103" s="7"/>
      <c r="M103" s="7"/>
    </row>
    <row r="104" spans="1:13" ht="15" customHeight="1" x14ac:dyDescent="0.55000000000000004">
      <c r="A104" s="7"/>
      <c r="F104" s="7"/>
      <c r="G104" s="7"/>
      <c r="H104" s="7"/>
      <c r="I104" s="7"/>
      <c r="J104" s="7"/>
      <c r="K104" s="7"/>
      <c r="L104" s="7"/>
      <c r="M104" s="7"/>
    </row>
    <row r="105" spans="1:13" ht="5.25" customHeight="1" x14ac:dyDescent="0.55000000000000004">
      <c r="A105" s="7"/>
      <c r="F105" s="7"/>
      <c r="G105" s="7"/>
      <c r="H105" s="7"/>
      <c r="I105" s="7"/>
      <c r="J105" s="7"/>
      <c r="K105" s="7"/>
      <c r="L105" s="7"/>
      <c r="M105" s="7"/>
    </row>
    <row r="65536" spans="13:13" s="7" customFormat="1" ht="26.25" customHeight="1" x14ac:dyDescent="0.55000000000000004">
      <c r="M65536" s="6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ตารางที่3ไตรมาส2พ.ศ. 2562</vt:lpstr>
      <vt:lpstr>ตารางที่4ไตรมาส 3 พ.ศ. 2561</vt:lpstr>
      <vt:lpstr>ตารางที่5ไตรมาส2พ.ศ.2562</vt:lpstr>
      <vt:lpstr>ตารางที่6ไตรมาส 2พ.ศ.2562</vt:lpstr>
      <vt:lpstr>ตารางที่7ไตรมาส2พ.ศ. 2562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3</cp:lastModifiedBy>
  <cp:lastPrinted>2018-10-21T15:31:41Z</cp:lastPrinted>
  <dcterms:created xsi:type="dcterms:W3CDTF">2001-06-27T09:38:18Z</dcterms:created>
  <dcterms:modified xsi:type="dcterms:W3CDTF">2019-07-22T06:22:56Z</dcterms:modified>
</cp:coreProperties>
</file>