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4" sheetId="11" r:id="rId1"/>
  </sheets>
  <definedNames>
    <definedName name="_xlnm.Print_Area" localSheetId="0">'tab4'!$A$1:$D$65</definedName>
  </definedNames>
  <calcPr calcId="125725"/>
</workbook>
</file>

<file path=xl/calcChain.xml><?xml version="1.0" encoding="utf-8"?>
<calcChain xmlns="http://schemas.openxmlformats.org/spreadsheetml/2006/main">
  <c r="B28" i="11"/>
  <c r="B27"/>
  <c r="B26"/>
  <c r="B25"/>
  <c r="B24"/>
  <c r="B23"/>
  <c r="B22"/>
  <c r="B7"/>
  <c r="B8"/>
  <c r="B9"/>
  <c r="B10"/>
  <c r="B11"/>
  <c r="B12"/>
  <c r="B13"/>
  <c r="B14"/>
  <c r="B15"/>
  <c r="B16"/>
  <c r="B17"/>
  <c r="B18"/>
  <c r="B19"/>
  <c r="B20"/>
  <c r="B6"/>
  <c r="C5"/>
  <c r="C40" s="1"/>
  <c r="D5"/>
  <c r="D40" s="1"/>
  <c r="D42" l="1"/>
  <c r="D46"/>
  <c r="D48"/>
  <c r="C42"/>
  <c r="D45"/>
  <c r="D47"/>
  <c r="B5"/>
  <c r="C51"/>
  <c r="C41"/>
  <c r="C44"/>
  <c r="C46"/>
  <c r="C49"/>
  <c r="D50"/>
  <c r="C52"/>
  <c r="C53"/>
  <c r="D54"/>
  <c r="C56"/>
  <c r="B57"/>
  <c r="D57"/>
  <c r="D58"/>
  <c r="C59"/>
  <c r="C60"/>
  <c r="C61"/>
  <c r="B62"/>
  <c r="D62"/>
  <c r="D41"/>
  <c r="D39" s="1"/>
  <c r="C43"/>
  <c r="C45"/>
  <c r="C47"/>
  <c r="C48"/>
  <c r="C50"/>
  <c r="B51"/>
  <c r="D52"/>
  <c r="D53"/>
  <c r="C54"/>
  <c r="B56"/>
  <c r="D56"/>
  <c r="C57"/>
  <c r="C58"/>
  <c r="B59"/>
  <c r="D59"/>
  <c r="D60"/>
  <c r="D61"/>
  <c r="C62"/>
  <c r="B61"/>
  <c r="B43"/>
  <c r="B58"/>
  <c r="B60"/>
  <c r="B49" l="1"/>
  <c r="B54"/>
  <c r="B52"/>
  <c r="B48"/>
  <c r="B46"/>
  <c r="B42"/>
  <c r="B47"/>
  <c r="B40"/>
  <c r="B50"/>
  <c r="B45"/>
  <c r="B53"/>
  <c r="B39"/>
  <c r="C39"/>
</calcChain>
</file>

<file path=xl/sharedStrings.xml><?xml version="1.0" encoding="utf-8"?>
<sst xmlns="http://schemas.openxmlformats.org/spreadsheetml/2006/main" count="67" uniqueCount="37">
  <si>
    <t>รวม</t>
  </si>
  <si>
    <t>ชาย</t>
  </si>
  <si>
    <t>หญิง</t>
  </si>
  <si>
    <t>จำนวน (คน)</t>
  </si>
  <si>
    <t>ยอดรวม</t>
  </si>
  <si>
    <t>ร้อยละ</t>
  </si>
  <si>
    <t>..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</si>
  <si>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</si>
  <si>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>.. จำนวนเล็กน้อย</t>
  </si>
  <si>
    <t>ตารางที่  4  ประชากรอายุ 15 ปีขึ้นไป ที่มีงานทำ จำแนกตามอุตสาหกรรม และเพศ พ.ศ. 2558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</si>
  <si>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</si>
  <si>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</si>
  <si>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</si>
  <si>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</si>
  <si>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</si>
  <si>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</si>
  <si>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</si>
  <si>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</si>
  <si>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</si>
  <si>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</si>
  <si>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</si>
  <si>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</si>
  <si>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</si>
  <si>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</si>
  <si>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</si>
  <si>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</si>
  <si>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</si>
  <si>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</si>
  <si>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</si>
  <si>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</si>
  <si>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</si>
  <si>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</si>
  <si>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</si>
  <si>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</si>
  <si>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ประชากรอายุ 15 ปีขึ้นไป ที่มีงานทำ จำแนกตามอุตสาหกรรม และเพศ พ.ศ. 2558 (ต่อ)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</si>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</sst>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8" formatCode="0.0"/>
    <numFmt numFmtId="190" formatCode="_-* #,##0.0_-;\-* #,##0.0_-;_-* &quot;-&quot;_-;_-@_-"/>
    <numFmt numFmtId="193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46">
    <xf numFmtId="0" fontId="0" fillId="0" borderId="0" xfId="0"/>
    <xf numFmtId="0" fontId="6" fillId="0" borderId="0" xfId="1" applyFont="1" applyBorder="1"/>
    <xf numFmtId="0" fontId="8" fillId="0" borderId="0" xfId="1" applyFont="1" applyAlignment="1">
      <alignment vertical="top"/>
    </xf>
    <xf numFmtId="0" fontId="3" fillId="0" borderId="0" xfId="4" applyFont="1"/>
    <xf numFmtId="0" fontId="4" fillId="0" borderId="0" xfId="4" applyFont="1"/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188" fontId="4" fillId="0" borderId="0" xfId="4" applyNumberFormat="1" applyFont="1"/>
    <xf numFmtId="0" fontId="3" fillId="0" borderId="1" xfId="4" applyFont="1" applyBorder="1" applyAlignment="1">
      <alignment horizontal="center"/>
    </xf>
    <xf numFmtId="0" fontId="3" fillId="0" borderId="1" xfId="4" applyFont="1" applyBorder="1" applyAlignment="1">
      <alignment horizontal="right"/>
    </xf>
    <xf numFmtId="0" fontId="9" fillId="0" borderId="1" xfId="4" applyFont="1" applyBorder="1" applyAlignment="1">
      <alignment horizontal="right"/>
    </xf>
    <xf numFmtId="0" fontId="3" fillId="0" borderId="0" xfId="4" applyFont="1" applyBorder="1" applyAlignment="1">
      <alignment horizontal="center"/>
    </xf>
    <xf numFmtId="0" fontId="9" fillId="0" borderId="0" xfId="4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188" fontId="3" fillId="0" borderId="0" xfId="4" applyNumberFormat="1" applyFont="1" applyAlignment="1">
      <alignment vertical="center"/>
    </xf>
    <xf numFmtId="0" fontId="5" fillId="0" borderId="0" xfId="4" quotePrefix="1" applyFont="1" applyAlignment="1" applyProtection="1">
      <alignment horizontal="left"/>
    </xf>
    <xf numFmtId="41" fontId="4" fillId="0" borderId="0" xfId="2" applyNumberFormat="1" applyFont="1" applyBorder="1" applyAlignment="1">
      <alignment horizontal="right"/>
    </xf>
    <xf numFmtId="41" fontId="4" fillId="0" borderId="0" xfId="2" applyNumberFormat="1" applyFont="1" applyAlignment="1">
      <alignment horizontal="right"/>
    </xf>
    <xf numFmtId="188" fontId="4" fillId="0" borderId="0" xfId="4" applyNumberFormat="1" applyFont="1" applyAlignment="1">
      <alignment vertical="center"/>
    </xf>
    <xf numFmtId="0" fontId="5" fillId="0" borderId="0" xfId="4" applyFont="1" applyAlignment="1" applyProtection="1">
      <alignment horizontal="left"/>
    </xf>
    <xf numFmtId="0" fontId="5" fillId="0" borderId="0" xfId="4" applyFont="1" applyBorder="1" applyAlignment="1" applyProtection="1">
      <alignment horizontal="left"/>
    </xf>
    <xf numFmtId="188" fontId="4" fillId="0" borderId="0" xfId="4" applyNumberFormat="1" applyFont="1" applyBorder="1"/>
    <xf numFmtId="0" fontId="4" fillId="0" borderId="0" xfId="4" applyFont="1" applyBorder="1"/>
    <xf numFmtId="0" fontId="5" fillId="0" borderId="0" xfId="4" applyFont="1" applyBorder="1" applyAlignment="1"/>
    <xf numFmtId="0" fontId="5" fillId="0" borderId="0" xfId="4" applyFont="1" applyAlignment="1"/>
    <xf numFmtId="0" fontId="5" fillId="0" borderId="3" xfId="4" applyFont="1" applyBorder="1" applyAlignment="1"/>
    <xf numFmtId="41" fontId="4" fillId="0" borderId="3" xfId="2" applyNumberFormat="1" applyFont="1" applyBorder="1" applyAlignment="1">
      <alignment horizontal="right"/>
    </xf>
    <xf numFmtId="0" fontId="5" fillId="0" borderId="0" xfId="4" applyFont="1" applyBorder="1"/>
    <xf numFmtId="193" fontId="9" fillId="0" borderId="2" xfId="2" applyNumberFormat="1" applyFont="1" applyBorder="1" applyAlignment="1">
      <alignment horizontal="right"/>
    </xf>
    <xf numFmtId="193" fontId="5" fillId="0" borderId="0" xfId="2" applyNumberFormat="1" applyFont="1" applyBorder="1" applyAlignment="1">
      <alignment horizontal="center"/>
    </xf>
    <xf numFmtId="193" fontId="9" fillId="0" borderId="0" xfId="2" applyNumberFormat="1" applyFont="1" applyBorder="1" applyAlignment="1">
      <alignment horizontal="right"/>
    </xf>
    <xf numFmtId="0" fontId="9" fillId="0" borderId="0" xfId="4" applyFont="1"/>
    <xf numFmtId="0" fontId="5" fillId="0" borderId="0" xfId="4" applyFont="1"/>
    <xf numFmtId="0" fontId="9" fillId="0" borderId="1" xfId="4" applyFont="1" applyBorder="1" applyAlignment="1">
      <alignment horizontal="center" vertical="center"/>
    </xf>
    <xf numFmtId="190" fontId="9" fillId="0" borderId="0" xfId="4" applyNumberFormat="1" applyFont="1" applyAlignment="1">
      <alignment horizontal="right"/>
    </xf>
    <xf numFmtId="188" fontId="3" fillId="0" borderId="0" xfId="4" applyNumberFormat="1" applyFont="1" applyAlignment="1">
      <alignment horizontal="right"/>
    </xf>
    <xf numFmtId="190" fontId="3" fillId="0" borderId="0" xfId="4" applyNumberFormat="1" applyFont="1" applyAlignment="1">
      <alignment vertical="center"/>
    </xf>
    <xf numFmtId="190" fontId="4" fillId="0" borderId="0" xfId="4" applyNumberFormat="1" applyFont="1" applyAlignment="1">
      <alignment horizontal="right"/>
    </xf>
    <xf numFmtId="188" fontId="4" fillId="0" borderId="0" xfId="4" applyNumberFormat="1" applyFont="1" applyAlignment="1">
      <alignment horizontal="right"/>
    </xf>
    <xf numFmtId="190" fontId="5" fillId="0" borderId="0" xfId="4" applyNumberFormat="1" applyFont="1" applyAlignment="1">
      <alignment horizontal="right"/>
    </xf>
    <xf numFmtId="190" fontId="5" fillId="0" borderId="3" xfId="4" applyNumberFormat="1" applyFont="1" applyBorder="1" applyAlignment="1">
      <alignment horizontal="right"/>
    </xf>
    <xf numFmtId="188" fontId="5" fillId="0" borderId="0" xfId="4" applyNumberFormat="1" applyFont="1"/>
    <xf numFmtId="188" fontId="5" fillId="0" borderId="2" xfId="4" applyNumberFormat="1" applyFont="1" applyBorder="1"/>
    <xf numFmtId="0" fontId="3" fillId="0" borderId="2" xfId="4" applyFont="1" applyBorder="1" applyAlignment="1">
      <alignment horizontal="center"/>
    </xf>
    <xf numFmtId="0" fontId="9" fillId="0" borderId="0" xfId="4" applyFont="1" applyAlignment="1">
      <alignment horizontal="center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67"/>
  <sheetViews>
    <sheetView showGridLines="0" tabSelected="1" view="pageBreakPreview" topLeftCell="A37" zoomScale="70" zoomScaleNormal="75" zoomScaleSheetLayoutView="70" workbookViewId="0">
      <selection activeCell="M58" sqref="M58"/>
    </sheetView>
  </sheetViews>
  <sheetFormatPr defaultRowHeight="18" customHeight="1"/>
  <cols>
    <col min="1" max="1" width="58.25" style="4" customWidth="1"/>
    <col min="2" max="2" width="14" style="4" customWidth="1"/>
    <col min="3" max="3" width="12.875" style="4" customWidth="1"/>
    <col min="4" max="4" width="13" style="4" customWidth="1"/>
    <col min="5" max="5" width="8.375" style="4" bestFit="1" customWidth="1"/>
    <col min="6" max="16384" width="9" style="4"/>
  </cols>
  <sheetData>
    <row r="1" spans="1:5" s="3" customFormat="1" ht="23.25">
      <c r="A1" s="3" t="s">
        <v>9</v>
      </c>
      <c r="B1" s="4"/>
      <c r="C1" s="4"/>
      <c r="D1" s="4"/>
    </row>
    <row r="2" spans="1:5" s="3" customFormat="1" ht="9.9499999999999993" customHeight="1">
      <c r="B2" s="4"/>
      <c r="C2" s="4"/>
      <c r="D2" s="4"/>
    </row>
    <row r="3" spans="1:5" s="3" customFormat="1" ht="23.25">
      <c r="A3" s="8" t="s">
        <v>10</v>
      </c>
      <c r="B3" s="9" t="s">
        <v>0</v>
      </c>
      <c r="C3" s="10" t="s">
        <v>1</v>
      </c>
      <c r="D3" s="9" t="s">
        <v>2</v>
      </c>
    </row>
    <row r="4" spans="1:5" s="3" customFormat="1" ht="23.25">
      <c r="A4" s="11"/>
      <c r="B4" s="44" t="s">
        <v>3</v>
      </c>
      <c r="C4" s="44"/>
      <c r="D4" s="44"/>
    </row>
    <row r="5" spans="1:5" s="5" customFormat="1" ht="23.25">
      <c r="A5" s="12" t="s">
        <v>4</v>
      </c>
      <c r="B5" s="13">
        <f>SUM(C5:D5)</f>
        <v>309300.5</v>
      </c>
      <c r="C5" s="14">
        <f>SUM(C6:C20,C22:C28)</f>
        <v>169420</v>
      </c>
      <c r="D5" s="14">
        <f>SUM(D6:D20,D22:D28)</f>
        <v>139880.5</v>
      </c>
      <c r="E5" s="15"/>
    </row>
    <row r="6" spans="1:5" s="6" customFormat="1" ht="27.75" customHeight="1">
      <c r="A6" s="16" t="s">
        <v>11</v>
      </c>
      <c r="B6" s="17">
        <f>SUM(C6:D6)</f>
        <v>208163</v>
      </c>
      <c r="C6" s="18">
        <v>117939</v>
      </c>
      <c r="D6" s="18">
        <v>90224</v>
      </c>
      <c r="E6" s="19"/>
    </row>
    <row r="7" spans="1:5" s="6" customFormat="1" ht="27.75" customHeight="1">
      <c r="A7" s="20" t="s">
        <v>12</v>
      </c>
      <c r="B7" s="17">
        <f t="shared" ref="B7:B28" si="0">SUM(C7:D7)</f>
        <v>92</v>
      </c>
      <c r="C7" s="18">
        <v>92</v>
      </c>
      <c r="D7" s="18">
        <v>0</v>
      </c>
      <c r="E7" s="19"/>
    </row>
    <row r="8" spans="1:5" s="6" customFormat="1" ht="27.75" customHeight="1">
      <c r="A8" s="20" t="s">
        <v>13</v>
      </c>
      <c r="B8" s="17">
        <f t="shared" si="0"/>
        <v>7592</v>
      </c>
      <c r="C8" s="18">
        <v>3672</v>
      </c>
      <c r="D8" s="18">
        <v>3920</v>
      </c>
      <c r="E8" s="19"/>
    </row>
    <row r="9" spans="1:5" s="6" customFormat="1" ht="27.75" customHeight="1">
      <c r="A9" s="16" t="s">
        <v>14</v>
      </c>
      <c r="B9" s="17">
        <f t="shared" si="0"/>
        <v>277</v>
      </c>
      <c r="C9" s="18">
        <v>243</v>
      </c>
      <c r="D9" s="18">
        <v>34</v>
      </c>
      <c r="E9" s="19"/>
    </row>
    <row r="10" spans="1:5" s="6" customFormat="1" ht="27.75" customHeight="1">
      <c r="A10" s="20" t="s">
        <v>15</v>
      </c>
      <c r="B10" s="17">
        <f t="shared" si="0"/>
        <v>225</v>
      </c>
      <c r="C10" s="18">
        <v>175</v>
      </c>
      <c r="D10" s="18">
        <v>50</v>
      </c>
      <c r="E10" s="19"/>
    </row>
    <row r="11" spans="1:5" ht="27.75" customHeight="1">
      <c r="A11" s="16" t="s">
        <v>16</v>
      </c>
      <c r="B11" s="17">
        <f t="shared" si="0"/>
        <v>7482</v>
      </c>
      <c r="C11" s="18">
        <v>6283</v>
      </c>
      <c r="D11" s="18">
        <v>1199</v>
      </c>
      <c r="E11" s="7"/>
    </row>
    <row r="12" spans="1:5" ht="27.75" customHeight="1">
      <c r="A12" s="20" t="s">
        <v>17</v>
      </c>
      <c r="B12" s="17">
        <f t="shared" si="0"/>
        <v>27512</v>
      </c>
      <c r="C12" s="18">
        <v>13480</v>
      </c>
      <c r="D12" s="18">
        <v>14032</v>
      </c>
      <c r="E12" s="7"/>
    </row>
    <row r="13" spans="1:5" ht="27.75" customHeight="1">
      <c r="A13" s="20" t="s">
        <v>18</v>
      </c>
      <c r="B13" s="17">
        <f t="shared" si="0"/>
        <v>2539</v>
      </c>
      <c r="C13" s="18">
        <v>2218</v>
      </c>
      <c r="D13" s="18">
        <v>321</v>
      </c>
      <c r="E13" s="7"/>
    </row>
    <row r="14" spans="1:5" s="23" customFormat="1" ht="27.75" customHeight="1">
      <c r="A14" s="21" t="s">
        <v>19</v>
      </c>
      <c r="B14" s="17">
        <f t="shared" si="0"/>
        <v>10135</v>
      </c>
      <c r="C14" s="18">
        <v>3075</v>
      </c>
      <c r="D14" s="18">
        <v>7060</v>
      </c>
      <c r="E14" s="22"/>
    </row>
    <row r="15" spans="1:5" ht="27.75" customHeight="1">
      <c r="A15" s="24" t="s">
        <v>20</v>
      </c>
      <c r="B15" s="17">
        <f t="shared" si="0"/>
        <v>163</v>
      </c>
      <c r="C15" s="18">
        <v>101</v>
      </c>
      <c r="D15" s="18">
        <v>62</v>
      </c>
      <c r="E15" s="7"/>
    </row>
    <row r="16" spans="1:5" ht="27.75" customHeight="1">
      <c r="A16" s="24" t="s">
        <v>21</v>
      </c>
      <c r="B16" s="17">
        <f t="shared" si="0"/>
        <v>1212</v>
      </c>
      <c r="C16" s="18">
        <v>336</v>
      </c>
      <c r="D16" s="18">
        <v>876</v>
      </c>
      <c r="E16" s="7"/>
    </row>
    <row r="17" spans="1:5" ht="27.75" customHeight="1">
      <c r="A17" s="24" t="s">
        <v>22</v>
      </c>
      <c r="B17" s="17">
        <f t="shared" si="0"/>
        <v>178.5</v>
      </c>
      <c r="C17" s="18">
        <v>117</v>
      </c>
      <c r="D17" s="18">
        <v>61.5</v>
      </c>
      <c r="E17" s="7"/>
    </row>
    <row r="18" spans="1:5" ht="27.75" customHeight="1">
      <c r="A18" s="24" t="s">
        <v>23</v>
      </c>
      <c r="B18" s="17">
        <f t="shared" si="0"/>
        <v>566</v>
      </c>
      <c r="C18" s="18">
        <v>478</v>
      </c>
      <c r="D18" s="18">
        <v>88</v>
      </c>
      <c r="E18" s="7"/>
    </row>
    <row r="19" spans="1:5" ht="27.75" customHeight="1">
      <c r="A19" s="24" t="s">
        <v>24</v>
      </c>
      <c r="B19" s="17">
        <f t="shared" si="0"/>
        <v>288</v>
      </c>
      <c r="C19" s="18">
        <v>155</v>
      </c>
      <c r="D19" s="18">
        <v>133</v>
      </c>
      <c r="E19" s="7"/>
    </row>
    <row r="20" spans="1:5" ht="27.75" customHeight="1">
      <c r="A20" s="25" t="s">
        <v>25</v>
      </c>
      <c r="B20" s="17">
        <f t="shared" si="0"/>
        <v>9578</v>
      </c>
      <c r="C20" s="18">
        <v>6338</v>
      </c>
      <c r="D20" s="18">
        <v>3240</v>
      </c>
      <c r="E20" s="7"/>
    </row>
    <row r="21" spans="1:5" ht="27.75" customHeight="1">
      <c r="A21" s="25" t="s">
        <v>26</v>
      </c>
      <c r="B21" s="17"/>
      <c r="C21" s="18"/>
      <c r="D21" s="18"/>
      <c r="E21" s="7"/>
    </row>
    <row r="22" spans="1:5" ht="27.75" customHeight="1">
      <c r="A22" s="25" t="s">
        <v>27</v>
      </c>
      <c r="B22" s="17">
        <f t="shared" si="0"/>
        <v>8430</v>
      </c>
      <c r="C22" s="18">
        <v>3785</v>
      </c>
      <c r="D22" s="18">
        <v>4645</v>
      </c>
      <c r="E22" s="7"/>
    </row>
    <row r="23" spans="1:5" ht="27.75" customHeight="1">
      <c r="A23" s="25" t="s">
        <v>28</v>
      </c>
      <c r="B23" s="17">
        <f t="shared" si="0"/>
        <v>2147</v>
      </c>
      <c r="C23" s="18">
        <v>296</v>
      </c>
      <c r="D23" s="18">
        <v>1851</v>
      </c>
      <c r="E23" s="7"/>
    </row>
    <row r="24" spans="1:5" ht="27.75" customHeight="1">
      <c r="A24" s="25" t="s">
        <v>29</v>
      </c>
      <c r="B24" s="17">
        <f t="shared" si="0"/>
        <v>19922</v>
      </c>
      <c r="C24" s="18">
        <v>9421</v>
      </c>
      <c r="D24" s="18">
        <v>10501</v>
      </c>
      <c r="E24" s="7"/>
    </row>
    <row r="25" spans="1:5" ht="27.75" customHeight="1">
      <c r="A25" s="25" t="s">
        <v>30</v>
      </c>
      <c r="B25" s="17">
        <f t="shared" si="0"/>
        <v>2309</v>
      </c>
      <c r="C25" s="18">
        <v>1098</v>
      </c>
      <c r="D25" s="18">
        <v>1211</v>
      </c>
      <c r="E25" s="7"/>
    </row>
    <row r="26" spans="1:5" ht="27.75" customHeight="1">
      <c r="A26" s="25" t="s">
        <v>31</v>
      </c>
      <c r="B26" s="17">
        <f t="shared" si="0"/>
        <v>490</v>
      </c>
      <c r="C26" s="18">
        <v>118</v>
      </c>
      <c r="D26" s="18">
        <v>372</v>
      </c>
      <c r="E26" s="7"/>
    </row>
    <row r="27" spans="1:5" ht="27.75" customHeight="1">
      <c r="A27" s="25" t="s">
        <v>32</v>
      </c>
      <c r="B27" s="17">
        <f t="shared" si="0"/>
        <v>0</v>
      </c>
      <c r="C27" s="18">
        <v>0</v>
      </c>
      <c r="D27" s="18">
        <v>0</v>
      </c>
      <c r="E27" s="7"/>
    </row>
    <row r="28" spans="1:5" ht="27.75" customHeight="1">
      <c r="A28" s="26" t="s">
        <v>33</v>
      </c>
      <c r="B28" s="17">
        <f t="shared" si="0"/>
        <v>0</v>
      </c>
      <c r="C28" s="27">
        <v>0</v>
      </c>
      <c r="D28" s="27">
        <v>0</v>
      </c>
      <c r="E28" s="7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6" ht="17.25" customHeight="1">
      <c r="A33" s="28"/>
      <c r="B33" s="31"/>
      <c r="C33" s="30"/>
      <c r="D33" s="30"/>
    </row>
    <row r="34" spans="1:6" ht="17.25" customHeight="1">
      <c r="A34" s="28"/>
      <c r="B34" s="31"/>
      <c r="C34" s="30"/>
      <c r="D34" s="30"/>
    </row>
    <row r="35" spans="1:6" s="3" customFormat="1" ht="23.25">
      <c r="A35" s="32" t="s">
        <v>34</v>
      </c>
      <c r="B35" s="33"/>
      <c r="C35" s="33"/>
      <c r="D35" s="33"/>
    </row>
    <row r="36" spans="1:6" s="3" customFormat="1" ht="9.9499999999999993" customHeight="1">
      <c r="A36" s="32"/>
      <c r="B36" s="33"/>
      <c r="C36" s="33"/>
      <c r="D36" s="33"/>
    </row>
    <row r="37" spans="1:6" s="3" customFormat="1" ht="23.25">
      <c r="A37" s="34" t="s">
        <v>10</v>
      </c>
      <c r="B37" s="10" t="s">
        <v>0</v>
      </c>
      <c r="C37" s="10" t="s">
        <v>1</v>
      </c>
      <c r="D37" s="10" t="s">
        <v>2</v>
      </c>
    </row>
    <row r="38" spans="1:6" ht="23.25">
      <c r="A38" s="33"/>
      <c r="B38" s="45" t="s">
        <v>5</v>
      </c>
      <c r="C38" s="45"/>
      <c r="D38" s="45"/>
    </row>
    <row r="39" spans="1:6" s="5" customFormat="1" ht="23.25">
      <c r="A39" s="12" t="s">
        <v>4</v>
      </c>
      <c r="B39" s="35">
        <f t="shared" ref="B39:C39" si="1">SUM(B40:B62)</f>
        <v>99.977510673277266</v>
      </c>
      <c r="C39" s="35">
        <f t="shared" si="1"/>
        <v>99.98</v>
      </c>
      <c r="D39" s="35">
        <f>SUM(D40:D62)+0.06</f>
        <v>99.951659094727276</v>
      </c>
      <c r="E39" s="36"/>
      <c r="F39" s="37"/>
    </row>
    <row r="40" spans="1:6" s="6" customFormat="1" ht="23.25">
      <c r="A40" s="16" t="s">
        <v>35</v>
      </c>
      <c r="B40" s="38">
        <f>+B6/$B$5*100</f>
        <v>67.301216777858428</v>
      </c>
      <c r="C40" s="38">
        <f>+C6/$C$5*100</f>
        <v>69.613386849250375</v>
      </c>
      <c r="D40" s="38">
        <f>+D6/$D$5*100</f>
        <v>64.500770300363513</v>
      </c>
      <c r="E40" s="39"/>
    </row>
    <row r="41" spans="1:6" s="6" customFormat="1" ht="23.25">
      <c r="A41" s="20" t="s">
        <v>12</v>
      </c>
      <c r="B41" s="38" t="s">
        <v>6</v>
      </c>
      <c r="C41" s="38">
        <f t="shared" ref="C41:C62" si="2">+C7/$C$5*100</f>
        <v>5.4302915830480455E-2</v>
      </c>
      <c r="D41" s="38">
        <f t="shared" ref="D41" si="3">+D7/$D$5*100</f>
        <v>0</v>
      </c>
      <c r="E41" s="39"/>
    </row>
    <row r="42" spans="1:6" s="6" customFormat="1" ht="23.25">
      <c r="A42" s="20" t="s">
        <v>13</v>
      </c>
      <c r="B42" s="38">
        <f>+B8/$B$5*100-0.02</f>
        <v>2.4345708784822526</v>
      </c>
      <c r="C42" s="38">
        <f>+C8/$C$5*100-0.02</f>
        <v>2.1473946405383071</v>
      </c>
      <c r="D42" s="38">
        <f>+D8/$D$5*100</f>
        <v>2.8023920417785182</v>
      </c>
      <c r="E42" s="39"/>
    </row>
    <row r="43" spans="1:6" s="6" customFormat="1" ht="23.25">
      <c r="A43" s="16" t="s">
        <v>14</v>
      </c>
      <c r="B43" s="38">
        <f t="shared" ref="B43:B54" si="4">+B9/$B$5*100</f>
        <v>8.9556919565277129E-2</v>
      </c>
      <c r="C43" s="38">
        <f t="shared" si="2"/>
        <v>0.14343052768268208</v>
      </c>
      <c r="D43" s="38" t="s">
        <v>6</v>
      </c>
      <c r="E43" s="39"/>
    </row>
    <row r="44" spans="1:6" s="6" customFormat="1" ht="23.25">
      <c r="A44" s="20" t="s">
        <v>15</v>
      </c>
      <c r="B44" s="38">
        <v>0.1</v>
      </c>
      <c r="C44" s="38">
        <f t="shared" si="2"/>
        <v>0.10329358989493566</v>
      </c>
      <c r="D44" s="38" t="s">
        <v>6</v>
      </c>
      <c r="E44" s="39"/>
    </row>
    <row r="45" spans="1:6" ht="23.25">
      <c r="A45" s="16" t="s">
        <v>16</v>
      </c>
      <c r="B45" s="38">
        <f>+B11/$B$5*100</f>
        <v>2.4190067587992905</v>
      </c>
      <c r="C45" s="38">
        <f t="shared" si="2"/>
        <v>3.708535001770747</v>
      </c>
      <c r="D45" s="38">
        <f>+D11/$D$5*100</f>
        <v>0.85716021890113359</v>
      </c>
      <c r="E45" s="39"/>
    </row>
    <row r="46" spans="1:6" ht="23.25">
      <c r="A46" s="20" t="s">
        <v>17</v>
      </c>
      <c r="B46" s="38">
        <f>+B12/$B$5*100</f>
        <v>8.8949096428877432</v>
      </c>
      <c r="C46" s="38">
        <f t="shared" si="2"/>
        <v>7.9565576673356162</v>
      </c>
      <c r="D46" s="38">
        <f>+D12/$D$5*100+0.02</f>
        <v>10.051419676080656</v>
      </c>
      <c r="E46" s="39"/>
    </row>
    <row r="47" spans="1:6" ht="23.25">
      <c r="A47" s="20" t="s">
        <v>18</v>
      </c>
      <c r="B47" s="38">
        <f>+B13/$B$5*100</f>
        <v>0.82088454431855107</v>
      </c>
      <c r="C47" s="38">
        <f t="shared" si="2"/>
        <v>1.3091724707826702</v>
      </c>
      <c r="D47" s="38">
        <f>+D13/$D$5*100</f>
        <v>0.22948159321706743</v>
      </c>
      <c r="E47" s="39"/>
    </row>
    <row r="48" spans="1:6" s="23" customFormat="1" ht="23.25">
      <c r="A48" s="21" t="s">
        <v>19</v>
      </c>
      <c r="B48" s="38">
        <f>+B14/$B$5*100</f>
        <v>3.2767486635165479</v>
      </c>
      <c r="C48" s="38">
        <f t="shared" si="2"/>
        <v>1.815015936725298</v>
      </c>
      <c r="D48" s="38">
        <f>+D14/$D$5*100+0.02</f>
        <v>5.0671652589174325</v>
      </c>
      <c r="E48" s="39"/>
    </row>
    <row r="49" spans="1:5" ht="23.25">
      <c r="A49" s="24" t="s">
        <v>20</v>
      </c>
      <c r="B49" s="38">
        <f t="shared" si="4"/>
        <v>5.2699559166571021E-2</v>
      </c>
      <c r="C49" s="38">
        <f t="shared" si="2"/>
        <v>5.9615157596505729E-2</v>
      </c>
      <c r="D49" s="38" t="s">
        <v>6</v>
      </c>
      <c r="E49" s="39"/>
    </row>
    <row r="50" spans="1:5" ht="23.25">
      <c r="A50" s="24" t="s">
        <v>21</v>
      </c>
      <c r="B50" s="38">
        <f>+B16/$B$5*100</f>
        <v>0.3918519368704545</v>
      </c>
      <c r="C50" s="38">
        <f t="shared" si="2"/>
        <v>0.19832369259827645</v>
      </c>
      <c r="D50" s="38">
        <f t="shared" ref="D50:D54" si="5">+D16/$D$5*100</f>
        <v>0.62624883382601582</v>
      </c>
      <c r="E50" s="39"/>
    </row>
    <row r="51" spans="1:5" ht="23.25">
      <c r="A51" s="24" t="s">
        <v>22</v>
      </c>
      <c r="B51" s="38">
        <f t="shared" si="4"/>
        <v>5.7710866940079306E-2</v>
      </c>
      <c r="C51" s="38">
        <f t="shared" si="2"/>
        <v>6.9059142958328421E-2</v>
      </c>
      <c r="D51" s="38" t="s">
        <v>6</v>
      </c>
      <c r="E51" s="39"/>
    </row>
    <row r="52" spans="1:5" ht="23.25">
      <c r="A52" s="24" t="s">
        <v>23</v>
      </c>
      <c r="B52" s="38">
        <f t="shared" si="4"/>
        <v>0.18299356127778649</v>
      </c>
      <c r="C52" s="38">
        <f t="shared" si="2"/>
        <v>0.28213906268445288</v>
      </c>
      <c r="D52" s="38">
        <f>+D18/$D$5*100</f>
        <v>6.2910841754211633E-2</v>
      </c>
      <c r="E52" s="39"/>
    </row>
    <row r="53" spans="1:5" ht="23.25">
      <c r="A53" s="24" t="s">
        <v>24</v>
      </c>
      <c r="B53" s="38">
        <f t="shared" si="4"/>
        <v>9.3113331533573332E-2</v>
      </c>
      <c r="C53" s="38">
        <f t="shared" si="2"/>
        <v>9.1488608192657306E-2</v>
      </c>
      <c r="D53" s="38">
        <f>+D19/$D$5*100</f>
        <v>9.5081158560342577E-2</v>
      </c>
      <c r="E53" s="39"/>
    </row>
    <row r="54" spans="1:5" ht="23.25">
      <c r="A54" s="25" t="s">
        <v>25</v>
      </c>
      <c r="B54" s="38">
        <f t="shared" si="4"/>
        <v>3.0966648938491859</v>
      </c>
      <c r="C54" s="38">
        <f t="shared" si="2"/>
        <v>3.7409987014520127</v>
      </c>
      <c r="D54" s="38">
        <f t="shared" si="5"/>
        <v>2.3162628100414282</v>
      </c>
      <c r="E54" s="39"/>
    </row>
    <row r="55" spans="1:5" ht="23.25">
      <c r="A55" s="25" t="s">
        <v>26</v>
      </c>
      <c r="B55" s="38"/>
      <c r="C55" s="38"/>
      <c r="D55" s="38"/>
      <c r="E55" s="39"/>
    </row>
    <row r="56" spans="1:5" ht="23.25">
      <c r="A56" s="25" t="s">
        <v>27</v>
      </c>
      <c r="B56" s="38">
        <f t="shared" ref="B56:B62" si="6">+B22/$B$5*100</f>
        <v>2.7255048084306361</v>
      </c>
      <c r="C56" s="38">
        <f t="shared" si="2"/>
        <v>2.2340927871561798</v>
      </c>
      <c r="D56" s="38">
        <f>+D22/$D$5*100</f>
        <v>3.3206915903217387</v>
      </c>
      <c r="E56" s="39"/>
    </row>
    <row r="57" spans="1:5" ht="23.25">
      <c r="A57" s="25" t="s">
        <v>28</v>
      </c>
      <c r="B57" s="38">
        <f t="shared" si="6"/>
        <v>0.69414695417563177</v>
      </c>
      <c r="C57" s="38">
        <f t="shared" si="2"/>
        <v>0.17471372919371975</v>
      </c>
      <c r="D57" s="38">
        <f>+D23/$D$5*100</f>
        <v>1.3232723646255198</v>
      </c>
      <c r="E57" s="39"/>
    </row>
    <row r="58" spans="1:5" ht="23.25">
      <c r="A58" s="25" t="s">
        <v>29</v>
      </c>
      <c r="B58" s="38">
        <f t="shared" si="6"/>
        <v>6.4409853847633602</v>
      </c>
      <c r="C58" s="38">
        <f t="shared" si="2"/>
        <v>5.560736630858222</v>
      </c>
      <c r="D58" s="38">
        <f t="shared" ref="D58:D59" si="7">+D24/$D$5*100</f>
        <v>7.5071221506929131</v>
      </c>
      <c r="E58" s="39"/>
    </row>
    <row r="59" spans="1:5" ht="23.25">
      <c r="A59" s="25" t="s">
        <v>30</v>
      </c>
      <c r="B59" s="40">
        <f t="shared" si="6"/>
        <v>0.74652320316326681</v>
      </c>
      <c r="C59" s="40">
        <f t="shared" si="2"/>
        <v>0.64809349545508199</v>
      </c>
      <c r="D59" s="40">
        <f t="shared" si="7"/>
        <v>0.86573897004943501</v>
      </c>
      <c r="E59" s="39"/>
    </row>
    <row r="60" spans="1:5" ht="23.25">
      <c r="A60" s="25" t="s">
        <v>31</v>
      </c>
      <c r="B60" s="40">
        <f t="shared" si="6"/>
        <v>0.1584219876786491</v>
      </c>
      <c r="C60" s="40">
        <f t="shared" si="2"/>
        <v>6.9649392043442324E-2</v>
      </c>
      <c r="D60" s="40">
        <f>+D26/$D$5*100</f>
        <v>0.26594128559734914</v>
      </c>
      <c r="E60" s="39"/>
    </row>
    <row r="61" spans="1:5" ht="23.25">
      <c r="A61" s="25" t="s">
        <v>36</v>
      </c>
      <c r="B61" s="40">
        <f t="shared" si="6"/>
        <v>0</v>
      </c>
      <c r="C61" s="40">
        <f t="shared" si="2"/>
        <v>0</v>
      </c>
      <c r="D61" s="40">
        <f t="shared" ref="D61:D62" si="8">D27/$D$5*100</f>
        <v>0</v>
      </c>
      <c r="E61" s="39"/>
    </row>
    <row r="62" spans="1:5" ht="23.25">
      <c r="A62" s="26" t="s">
        <v>33</v>
      </c>
      <c r="B62" s="41">
        <f t="shared" si="6"/>
        <v>0</v>
      </c>
      <c r="C62" s="41">
        <f t="shared" si="2"/>
        <v>0</v>
      </c>
      <c r="D62" s="41">
        <f t="shared" si="8"/>
        <v>0</v>
      </c>
      <c r="E62" s="39"/>
    </row>
    <row r="63" spans="1:5" ht="8.25" customHeight="1">
      <c r="A63" s="33"/>
      <c r="B63" s="42"/>
      <c r="C63" s="42"/>
      <c r="D63" s="43"/>
      <c r="E63" s="23"/>
    </row>
    <row r="64" spans="1:5" ht="23.25">
      <c r="A64" s="2" t="s">
        <v>8</v>
      </c>
      <c r="B64" s="42"/>
      <c r="C64" s="42"/>
      <c r="D64" s="42"/>
    </row>
    <row r="65" spans="1:4" ht="18" customHeight="1">
      <c r="A65" s="1" t="s">
        <v>7</v>
      </c>
      <c r="B65" s="33"/>
      <c r="C65" s="33"/>
      <c r="D65" s="33"/>
    </row>
    <row r="66" spans="1:4" ht="18" customHeight="1">
      <c r="A66" s="33"/>
      <c r="B66" s="33"/>
      <c r="C66" s="33"/>
      <c r="D66" s="33"/>
    </row>
    <row r="67" spans="1:4" ht="18" customHeight="1">
      <c r="A67" s="33"/>
      <c r="B67" s="33"/>
      <c r="C67" s="33"/>
      <c r="D67" s="33"/>
    </row>
  </sheetData>
  <mergeCells count="1">
    <mergeCell ref="B38:D38"/>
  </mergeCells>
  <printOptions horizontalCentered="1"/>
  <pageMargins left="0.59055118110236227" right="0.59055118110236227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C42 D46:D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2016-03-09T07:27:28Z</dcterms:modified>
</cp:coreProperties>
</file>