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4" sheetId="12" r:id="rId1"/>
  </sheets>
  <definedNames>
    <definedName name="_xlnm.Print_Area" localSheetId="0">ตารางที่4!$A$1:$E$52</definedName>
  </definedNames>
  <calcPr calcId="125725" calcMode="manual"/>
</workbook>
</file>

<file path=xl/calcChain.xml><?xml version="1.0" encoding="utf-8"?>
<calcChain xmlns="http://schemas.openxmlformats.org/spreadsheetml/2006/main">
  <c r="D34" i="12"/>
  <c r="D17"/>
  <c r="D15"/>
  <c r="V15"/>
  <c r="W15" s="1"/>
  <c r="V16"/>
  <c r="W16" s="1"/>
  <c r="V14"/>
  <c r="W14" s="1"/>
  <c r="L27"/>
  <c r="G35"/>
  <c r="C7"/>
  <c r="D12"/>
  <c r="C12"/>
  <c r="B12"/>
  <c r="V26"/>
  <c r="W26" s="1"/>
  <c r="V27"/>
  <c r="W27" s="1"/>
  <c r="L33" s="1"/>
  <c r="V25"/>
  <c r="W25" s="1"/>
  <c r="I73"/>
  <c r="I72"/>
  <c r="I70"/>
  <c r="I69"/>
  <c r="I68"/>
  <c r="I67"/>
  <c r="I66"/>
  <c r="I65"/>
  <c r="I63"/>
  <c r="I62"/>
  <c r="I61"/>
  <c r="I58"/>
  <c r="I57"/>
  <c r="I56"/>
  <c r="I55"/>
  <c r="I54"/>
  <c r="I50"/>
  <c r="I49"/>
  <c r="I47"/>
  <c r="I46"/>
  <c r="I45"/>
  <c r="I44"/>
  <c r="I43"/>
  <c r="L56"/>
  <c r="L55"/>
  <c r="L53"/>
  <c r="L51"/>
  <c r="L50"/>
  <c r="L49"/>
  <c r="L47"/>
  <c r="L46"/>
  <c r="L44"/>
  <c r="L43"/>
  <c r="L41"/>
  <c r="L40"/>
  <c r="L39"/>
  <c r="L38"/>
  <c r="L37"/>
  <c r="L36"/>
  <c r="L31"/>
  <c r="L30"/>
  <c r="L29"/>
  <c r="L28"/>
  <c r="J56"/>
  <c r="J55"/>
  <c r="J54"/>
  <c r="J53"/>
  <c r="J51"/>
  <c r="J50"/>
  <c r="J49"/>
  <c r="J47"/>
  <c r="J46"/>
  <c r="J45"/>
  <c r="J44"/>
  <c r="J43"/>
  <c r="J41"/>
  <c r="J40"/>
  <c r="J39"/>
  <c r="J38"/>
  <c r="J36"/>
  <c r="J35"/>
  <c r="J34"/>
  <c r="J33"/>
  <c r="J32"/>
  <c r="J31"/>
  <c r="J29"/>
  <c r="E2"/>
  <c r="N21"/>
  <c r="M21"/>
  <c r="L21"/>
  <c r="K21"/>
  <c r="J21"/>
  <c r="I21"/>
  <c r="H21"/>
  <c r="G15"/>
  <c r="G16"/>
  <c r="G14"/>
  <c r="O21" s="1"/>
  <c r="D27"/>
  <c r="C27"/>
  <c r="B27"/>
  <c r="D26"/>
  <c r="D25"/>
  <c r="D24"/>
  <c r="D23"/>
  <c r="D22"/>
  <c r="D21"/>
  <c r="D20"/>
  <c r="D19"/>
  <c r="D18"/>
  <c r="C26"/>
  <c r="C25"/>
  <c r="C24"/>
  <c r="C23"/>
  <c r="C22"/>
  <c r="C21"/>
  <c r="C20"/>
  <c r="C19"/>
  <c r="C18"/>
  <c r="C17"/>
  <c r="B26"/>
  <c r="B25"/>
  <c r="B24"/>
  <c r="B23"/>
  <c r="B22"/>
  <c r="B21"/>
  <c r="B20"/>
  <c r="B19"/>
  <c r="B18"/>
  <c r="B17"/>
  <c r="D16"/>
  <c r="C16"/>
  <c r="C15"/>
  <c r="D14"/>
  <c r="C14"/>
  <c r="B16"/>
  <c r="B10"/>
  <c r="B15"/>
  <c r="B14"/>
  <c r="D13"/>
  <c r="C13"/>
  <c r="B13"/>
  <c r="D11"/>
  <c r="C11"/>
  <c r="B11"/>
  <c r="D10"/>
  <c r="C10"/>
  <c r="D9"/>
  <c r="C9"/>
  <c r="B9"/>
  <c r="D8"/>
  <c r="C8"/>
  <c r="B8"/>
  <c r="D7"/>
  <c r="B7"/>
  <c r="D6"/>
  <c r="C6"/>
  <c r="B6"/>
  <c r="D5"/>
  <c r="D38" s="1"/>
  <c r="C5"/>
  <c r="B5"/>
  <c r="D29"/>
  <c r="D45"/>
  <c r="D31" l="1"/>
  <c r="D49"/>
  <c r="D43"/>
  <c r="C48"/>
  <c r="D30"/>
  <c r="B40"/>
  <c r="D44"/>
  <c r="C41"/>
  <c r="B37"/>
  <c r="B39"/>
  <c r="D42"/>
  <c r="B36"/>
  <c r="L32"/>
  <c r="B42"/>
  <c r="D36"/>
  <c r="C47"/>
  <c r="B31"/>
  <c r="C35"/>
  <c r="B32"/>
  <c r="B35"/>
  <c r="B34"/>
  <c r="B46"/>
  <c r="C44"/>
  <c r="C39"/>
  <c r="C36"/>
  <c r="C29"/>
  <c r="C46"/>
  <c r="C31"/>
  <c r="C30"/>
  <c r="C33"/>
  <c r="C43"/>
  <c r="C42"/>
  <c r="C49"/>
  <c r="B30"/>
  <c r="B33"/>
  <c r="B38"/>
  <c r="C38"/>
  <c r="D40"/>
  <c r="B48"/>
  <c r="C32"/>
  <c r="C37"/>
  <c r="C45"/>
  <c r="D46"/>
  <c r="D32"/>
  <c r="C34"/>
  <c r="D35"/>
  <c r="C40"/>
  <c r="B43"/>
  <c r="H24"/>
  <c r="B49"/>
  <c r="B47"/>
  <c r="B44"/>
  <c r="B29"/>
  <c r="D48"/>
  <c r="B45"/>
  <c r="D47"/>
  <c r="G29" l="1"/>
  <c r="H29"/>
  <c r="F29"/>
  <c r="I29"/>
</calcChain>
</file>

<file path=xl/sharedStrings.xml><?xml version="1.0" encoding="utf-8"?>
<sst xmlns="http://schemas.openxmlformats.org/spreadsheetml/2006/main" count="90" uniqueCount="45">
  <si>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</si>
  <si>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</si>
  <si>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</si>
  <si>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</si>
  <si>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</si>
  <si>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</si>
  <si>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</si>
  <si>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</si>
  <si>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</si>
  <si>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16. การศึกษา</t>
  </si>
  <si>
    <t>19. กิจกรรมบริการด้านอื่นๆ</t>
  </si>
  <si>
    <t>20 ลูกจ้างในครัวเรือนส่วนบุคคล</t>
  </si>
  <si>
    <t>2. การทำเหมืองแร่ และเหมืองหิน</t>
  </si>
  <si>
    <t>3. การผลิต</t>
  </si>
  <si>
    <t>4. การไฟฟ้า ก๊าซ และไอน้ำ</t>
  </si>
  <si>
    <t>11. กิจการทางการเงินและการประกันภัย</t>
  </si>
  <si>
    <t>22. ไม่ทราบ</t>
  </si>
  <si>
    <t>5. การจัดหาน้ำ บำบัดน้ำเสีย</t>
  </si>
  <si>
    <t>14. การบริหารและการสนับสนุน</t>
  </si>
  <si>
    <t>10. ข้อมูลข่าวสารและการสื่อสาร</t>
  </si>
  <si>
    <t>เกษตรกรรม</t>
  </si>
  <si>
    <t>ขายส่งฯ</t>
  </si>
  <si>
    <t>การผลิต</t>
  </si>
  <si>
    <t>ก่อสร้าง</t>
  </si>
  <si>
    <t>โรงแรม</t>
  </si>
  <si>
    <t>การบริหาร</t>
  </si>
  <si>
    <t>การศึกษา</t>
  </si>
  <si>
    <t>อื่นๆ</t>
  </si>
  <si>
    <t>ทำกราฟ</t>
  </si>
  <si>
    <t>ขายส่ง</t>
  </si>
  <si>
    <t>อื่น ๆ</t>
  </si>
  <si>
    <t>ราชการ</t>
  </si>
  <si>
    <t xml:space="preserve">7. การขายส่ง การขายปลีก </t>
  </si>
  <si>
    <t>1. เกษตรกรรม การป่าไม้  และการประมง</t>
  </si>
  <si>
    <t>8. การขนส่ง ที่เก็บสินค้า</t>
  </si>
  <si>
    <t>9. กิจกรรมโรงแรม และอาหาร</t>
  </si>
  <si>
    <t>12. กิจกรรมอสังหาริมทรัพย์</t>
  </si>
  <si>
    <t>13. กิจกรรมทางวิชาชีพและเทคนิค</t>
  </si>
  <si>
    <t>15 การบริหารราชการ และป้องกันประเทศ</t>
  </si>
  <si>
    <t>17. สุขภาพ และสังคมสงเคราะห์</t>
  </si>
  <si>
    <t>18. ศิลปะ ความบันเทิง นันทนาการ</t>
  </si>
  <si>
    <t>21. องค์การระหว่างประเทศ</t>
  </si>
  <si>
    <t>ตารางที่ 4  จำนวนและร้อยละของผู้มีงานทำ  จำแนกตามอุตสาหกรรม และเพศ</t>
  </si>
  <si>
    <t>..</t>
  </si>
  <si>
    <t>ที่มา : การสำรวจภาวะการทำงานของประชากร จังหวัดกาญจนบุรี ไตรมาส 1 : มกราคม-มีนาคม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</si>
</sst>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\-"/>
  </numFmts>
  <fonts count="2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color theme="1"/>
      <name val="TH SarabunPSK"/>
      <family val="2"/>
    </font>
    <font>
      <sz val="12.5"/>
      <color rgb="FFFF0000"/>
      <name val="TH SarabunPSK"/>
      <family val="2"/>
    </font>
    <font>
      <sz val="12.5"/>
      <color theme="1"/>
      <name val="TH SarabunPSK"/>
      <family val="2"/>
    </font>
    <font>
      <sz val="12.5"/>
      <color rgb="FF0070C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189" fontId="6" fillId="0" borderId="1" xfId="1" applyNumberFormat="1" applyFont="1" applyBorder="1" applyAlignment="1">
      <alignment horizontal="right" vertical="justify"/>
    </xf>
    <xf numFmtId="0" fontId="10" fillId="0" borderId="0" xfId="0" applyFont="1"/>
    <xf numFmtId="188" fontId="10" fillId="0" borderId="0" xfId="0" applyNumberFormat="1" applyFont="1" applyAlignment="1">
      <alignment horizontal="right" vertical="center"/>
    </xf>
    <xf numFmtId="189" fontId="9" fillId="0" borderId="0" xfId="1" applyNumberFormat="1" applyFont="1" applyAlignment="1">
      <alignment horizontal="right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0" fillId="0" borderId="0" xfId="0" applyFont="1" applyBorder="1"/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5" fillId="0" borderId="0" xfId="0" applyNumberFormat="1" applyFont="1"/>
    <xf numFmtId="190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Border="1" applyAlignment="1">
      <alignment horizontal="right" vertical="center"/>
    </xf>
    <xf numFmtId="189" fontId="14" fillId="0" borderId="0" xfId="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quotePrefix="1" applyFont="1" applyAlignment="1" applyProtection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89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3" fontId="15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3" fontId="17" fillId="0" borderId="0" xfId="0" applyNumberFormat="1" applyFont="1"/>
    <xf numFmtId="3" fontId="15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 applyProtection="1">
      <alignment horizontal="left" vertical="center"/>
    </xf>
    <xf numFmtId="3" fontId="18" fillId="0" borderId="0" xfId="0" applyNumberFormat="1" applyFont="1" applyAlignment="1">
      <alignment vertical="center"/>
    </xf>
    <xf numFmtId="189" fontId="17" fillId="0" borderId="0" xfId="0" applyNumberFormat="1" applyFont="1"/>
    <xf numFmtId="3" fontId="15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89" fontId="19" fillId="0" borderId="0" xfId="0" applyNumberFormat="1" applyFont="1"/>
    <xf numFmtId="3" fontId="19" fillId="0" borderId="0" xfId="0" applyNumberFormat="1" applyFont="1"/>
    <xf numFmtId="0" fontId="14" fillId="0" borderId="0" xfId="0" applyFont="1" applyAlignment="1">
      <alignment horizontal="center"/>
    </xf>
    <xf numFmtId="189" fontId="15" fillId="0" borderId="0" xfId="0" applyNumberFormat="1" applyFont="1"/>
    <xf numFmtId="190" fontId="18" fillId="0" borderId="0" xfId="0" applyNumberFormat="1" applyFont="1" applyAlignment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188" fontId="14" fillId="0" borderId="0" xfId="0" applyNumberFormat="1" applyFont="1" applyAlignment="1">
      <alignment horizontal="right" vertical="center"/>
    </xf>
    <xf numFmtId="188" fontId="15" fillId="0" borderId="0" xfId="0" applyNumberFormat="1" applyFont="1" applyAlignment="1">
      <alignment horizontal="right" vertical="center"/>
    </xf>
    <xf numFmtId="0" fontId="15" fillId="0" borderId="1" xfId="0" applyFont="1" applyBorder="1"/>
    <xf numFmtId="189" fontId="8" fillId="0" borderId="0" xfId="3" applyNumberFormat="1" applyFont="1" applyAlignment="1">
      <alignment horizontal="right"/>
    </xf>
    <xf numFmtId="189" fontId="9" fillId="0" borderId="0" xfId="3" applyNumberFormat="1" applyFont="1" applyAlignment="1">
      <alignment horizontal="right"/>
    </xf>
    <xf numFmtId="188" fontId="14" fillId="0" borderId="0" xfId="0" applyNumberFormat="1" applyFont="1" applyAlignment="1">
      <alignment vertical="center"/>
    </xf>
    <xf numFmtId="188" fontId="15" fillId="0" borderId="0" xfId="0" applyNumberFormat="1" applyFont="1"/>
    <xf numFmtId="189" fontId="8" fillId="0" borderId="0" xfId="1" applyNumberFormat="1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7" fillId="2" borderId="3" xfId="0" applyFont="1" applyFill="1" applyBorder="1"/>
    <xf numFmtId="0" fontId="3" fillId="3" borderId="2" xfId="0" applyFont="1" applyFill="1" applyBorder="1" applyAlignment="1">
      <alignment horizontal="left"/>
    </xf>
  </cellXfs>
  <cellStyles count="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00CC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73"/>
  <sheetViews>
    <sheetView tabSelected="1" view="pageBreakPreview" topLeftCell="A34" zoomScaleSheetLayoutView="100" workbookViewId="0">
      <selection activeCell="D55" sqref="D55"/>
    </sheetView>
  </sheetViews>
  <sheetFormatPr defaultRowHeight="14.25" customHeight="1"/>
  <cols>
    <col min="1" max="1" width="41.85546875" style="4" customWidth="1"/>
    <col min="2" max="4" width="15.85546875" style="4" customWidth="1"/>
    <col min="5" max="5" width="5.42578125" style="4" customWidth="1"/>
    <col min="6" max="6" width="5.85546875" style="4" customWidth="1"/>
    <col min="7" max="13" width="7.5703125" style="4" customWidth="1"/>
    <col min="14" max="14" width="6.7109375" style="4" customWidth="1"/>
    <col min="15" max="19" width="7.5703125" style="4" customWidth="1"/>
    <col min="20" max="22" width="7.140625" style="4" customWidth="1"/>
    <col min="23" max="23" width="9.140625" style="4" customWidth="1"/>
    <col min="24" max="29" width="7.140625" style="4" customWidth="1"/>
    <col min="30" max="16384" width="9.140625" style="4"/>
  </cols>
  <sheetData>
    <row r="1" spans="1:23" s="5" customFormat="1" ht="23.25" customHeight="1">
      <c r="A1" s="1" t="s">
        <v>42</v>
      </c>
      <c r="B1" s="4"/>
      <c r="C1" s="4"/>
      <c r="D1" s="4"/>
    </row>
    <row r="2" spans="1:23" s="5" customFormat="1" ht="15" customHeight="1">
      <c r="A2" s="2"/>
      <c r="B2" s="4"/>
      <c r="C2" s="4"/>
      <c r="D2" s="4"/>
      <c r="E2" s="15" t="e">
        <f>#REF!</f>
        <v>#REF!</v>
      </c>
    </row>
    <row r="3" spans="1:23" s="5" customFormat="1" ht="22.5" customHeight="1">
      <c r="A3" s="56" t="s">
        <v>4</v>
      </c>
      <c r="B3" s="57" t="s">
        <v>0</v>
      </c>
      <c r="C3" s="57" t="s">
        <v>1</v>
      </c>
      <c r="D3" s="57" t="s">
        <v>2</v>
      </c>
      <c r="E3" s="58"/>
      <c r="H3" s="12"/>
    </row>
    <row r="4" spans="1:23" s="5" customFormat="1" ht="20.25" customHeight="1">
      <c r="A4" s="6"/>
      <c r="B4" s="13"/>
      <c r="C4" s="14" t="s">
        <v>7</v>
      </c>
      <c r="D4" s="13"/>
      <c r="H4" s="4" t="s">
        <v>20</v>
      </c>
      <c r="J4" s="4" t="s">
        <v>22</v>
      </c>
      <c r="M4" s="4" t="s">
        <v>23</v>
      </c>
      <c r="N4" s="4" t="s">
        <v>21</v>
      </c>
      <c r="P4" s="4" t="s">
        <v>24</v>
      </c>
    </row>
    <row r="5" spans="1:23" s="24" customFormat="1" ht="15.95" customHeight="1">
      <c r="A5" s="21" t="s">
        <v>3</v>
      </c>
      <c r="B5" s="22">
        <f>G5</f>
        <v>476088.89</v>
      </c>
      <c r="C5" s="22">
        <f>G6</f>
        <v>261028.1</v>
      </c>
      <c r="D5" s="22">
        <f>G7</f>
        <v>215060.79</v>
      </c>
      <c r="E5" s="23"/>
      <c r="G5" s="55">
        <v>476088.89</v>
      </c>
      <c r="H5" s="55">
        <v>219162.15</v>
      </c>
      <c r="I5" s="55">
        <v>1064.8900000000001</v>
      </c>
      <c r="J5" s="55">
        <v>58241.45</v>
      </c>
      <c r="K5" s="55">
        <v>603.39</v>
      </c>
      <c r="L5" s="55">
        <v>2906.31</v>
      </c>
      <c r="M5" s="55">
        <v>33800.76</v>
      </c>
      <c r="N5" s="55">
        <v>69231.360000000001</v>
      </c>
      <c r="O5" s="55">
        <v>4901.68</v>
      </c>
      <c r="P5" s="55">
        <v>32916.32</v>
      </c>
      <c r="Q5" s="55">
        <v>372.34</v>
      </c>
      <c r="R5" s="55">
        <v>2855.52</v>
      </c>
    </row>
    <row r="6" spans="1:23" s="27" customFormat="1" ht="15.95" customHeight="1">
      <c r="A6" s="25" t="s">
        <v>33</v>
      </c>
      <c r="B6" s="26">
        <f>H5</f>
        <v>219162.15</v>
      </c>
      <c r="C6" s="26">
        <f>H6</f>
        <v>120229.28</v>
      </c>
      <c r="D6" s="26">
        <f>H7</f>
        <v>98932.88</v>
      </c>
      <c r="E6" s="23"/>
      <c r="G6" s="12">
        <v>261028.1</v>
      </c>
      <c r="H6" s="12">
        <v>120229.28</v>
      </c>
      <c r="I6" s="12">
        <v>870.45</v>
      </c>
      <c r="J6" s="12">
        <v>32854.68</v>
      </c>
      <c r="K6" s="12">
        <v>603.39</v>
      </c>
      <c r="L6" s="12">
        <v>1650.45</v>
      </c>
      <c r="M6" s="12">
        <v>30406.03</v>
      </c>
      <c r="N6" s="12">
        <v>36756.61</v>
      </c>
      <c r="O6" s="12">
        <v>4901.68</v>
      </c>
      <c r="P6" s="12">
        <v>8117.2</v>
      </c>
      <c r="Q6" s="12">
        <v>372.34</v>
      </c>
      <c r="R6" s="12">
        <v>1185.07</v>
      </c>
    </row>
    <row r="7" spans="1:23" s="27" customFormat="1" ht="15.95" customHeight="1">
      <c r="A7" s="29" t="s">
        <v>12</v>
      </c>
      <c r="B7" s="26">
        <f>I5</f>
        <v>1064.8900000000001</v>
      </c>
      <c r="C7" s="39">
        <f>I6</f>
        <v>870.45</v>
      </c>
      <c r="D7" s="26">
        <f>I7</f>
        <v>194.45</v>
      </c>
      <c r="E7" s="23"/>
      <c r="G7" s="12">
        <v>215060.79</v>
      </c>
      <c r="H7" s="12">
        <v>98932.88</v>
      </c>
      <c r="I7" s="12">
        <v>194.45</v>
      </c>
      <c r="J7" s="12">
        <v>25386.77</v>
      </c>
      <c r="K7" s="12" t="s">
        <v>6</v>
      </c>
      <c r="L7" s="12">
        <v>1255.8499999999999</v>
      </c>
      <c r="M7" s="12">
        <v>3394.73</v>
      </c>
      <c r="N7" s="12">
        <v>32474.74</v>
      </c>
      <c r="O7" s="12" t="s">
        <v>6</v>
      </c>
      <c r="P7" s="12">
        <v>24799.119999999999</v>
      </c>
      <c r="Q7" s="12" t="s">
        <v>6</v>
      </c>
      <c r="R7" s="12">
        <v>1670.45</v>
      </c>
    </row>
    <row r="8" spans="1:23" s="27" customFormat="1" ht="15.95" customHeight="1">
      <c r="A8" s="29" t="s">
        <v>13</v>
      </c>
      <c r="B8" s="26">
        <f>J5</f>
        <v>58241.45</v>
      </c>
      <c r="C8" s="26">
        <f>J6</f>
        <v>32854.68</v>
      </c>
      <c r="D8" s="26">
        <f>J7</f>
        <v>25386.77</v>
      </c>
      <c r="E8" s="23"/>
      <c r="G8" s="30"/>
      <c r="J8" s="31" t="s">
        <v>25</v>
      </c>
      <c r="K8" s="31" t="s">
        <v>26</v>
      </c>
    </row>
    <row r="9" spans="1:23" s="27" customFormat="1" ht="15.95" customHeight="1">
      <c r="A9" s="29" t="s">
        <v>14</v>
      </c>
      <c r="B9" s="26">
        <f>K5</f>
        <v>603.39</v>
      </c>
      <c r="C9" s="26">
        <f>K6</f>
        <v>603.39</v>
      </c>
      <c r="D9" s="26" t="str">
        <f>K7</f>
        <v>-</v>
      </c>
      <c r="E9" s="23"/>
      <c r="G9" s="55">
        <v>287.06</v>
      </c>
      <c r="H9" s="55">
        <v>1666.62</v>
      </c>
      <c r="I9" s="55">
        <v>2881.7</v>
      </c>
      <c r="J9" s="55">
        <v>14902</v>
      </c>
      <c r="K9" s="55">
        <v>11774.8</v>
      </c>
      <c r="L9" s="55">
        <v>4319.37</v>
      </c>
      <c r="M9" s="55">
        <v>6867.2</v>
      </c>
      <c r="N9" s="55">
        <v>5432.77</v>
      </c>
      <c r="O9" s="55">
        <v>1901.2</v>
      </c>
      <c r="P9" s="55" t="s">
        <v>6</v>
      </c>
      <c r="Q9" s="55" t="s">
        <v>6</v>
      </c>
    </row>
    <row r="10" spans="1:23" s="27" customFormat="1" ht="15.95" customHeight="1">
      <c r="A10" s="29" t="s">
        <v>17</v>
      </c>
      <c r="B10" s="26">
        <f>L5</f>
        <v>2906.31</v>
      </c>
      <c r="C10" s="26">
        <f>L6</f>
        <v>1650.45</v>
      </c>
      <c r="D10" s="26">
        <f>L7</f>
        <v>1255.8499999999999</v>
      </c>
      <c r="E10" s="23"/>
      <c r="G10" s="12">
        <v>287.06</v>
      </c>
      <c r="H10" s="12">
        <v>1115.96</v>
      </c>
      <c r="I10" s="12">
        <v>2651.98</v>
      </c>
      <c r="J10" s="12">
        <v>9810.75</v>
      </c>
      <c r="K10" s="12">
        <v>3350.12</v>
      </c>
      <c r="L10" s="12">
        <v>730.9</v>
      </c>
      <c r="M10" s="12">
        <v>2824.56</v>
      </c>
      <c r="N10" s="12">
        <v>1325.23</v>
      </c>
      <c r="O10" s="12">
        <v>984.38</v>
      </c>
      <c r="P10" s="12" t="s">
        <v>6</v>
      </c>
      <c r="Q10" s="12" t="s">
        <v>6</v>
      </c>
    </row>
    <row r="11" spans="1:23" s="31" customFormat="1" ht="15.95" customHeight="1">
      <c r="A11" s="29" t="s">
        <v>5</v>
      </c>
      <c r="B11" s="26">
        <f>M5</f>
        <v>33800.76</v>
      </c>
      <c r="C11" s="26">
        <f>M6</f>
        <v>30406.03</v>
      </c>
      <c r="D11" s="26">
        <f>M7</f>
        <v>3394.73</v>
      </c>
      <c r="E11" s="23"/>
      <c r="G11" s="12" t="s">
        <v>6</v>
      </c>
      <c r="H11" s="12">
        <v>550.66</v>
      </c>
      <c r="I11" s="12">
        <v>229.73</v>
      </c>
      <c r="J11" s="12">
        <v>5091.26</v>
      </c>
      <c r="K11" s="12">
        <v>8424.68</v>
      </c>
      <c r="L11" s="12">
        <v>3588.47</v>
      </c>
      <c r="M11" s="12">
        <v>4042.65</v>
      </c>
      <c r="N11" s="12">
        <v>4107.54</v>
      </c>
      <c r="O11" s="12">
        <v>916.82</v>
      </c>
      <c r="P11" s="12" t="s">
        <v>6</v>
      </c>
      <c r="Q11" s="12" t="s">
        <v>6</v>
      </c>
    </row>
    <row r="12" spans="1:23" s="31" customFormat="1" ht="15.95" customHeight="1">
      <c r="A12" s="29" t="s">
        <v>32</v>
      </c>
      <c r="B12" s="26">
        <f>N5</f>
        <v>69231.360000000001</v>
      </c>
      <c r="C12" s="26">
        <f>N6</f>
        <v>36756.61</v>
      </c>
      <c r="D12" s="26">
        <f>N7</f>
        <v>32474.74</v>
      </c>
      <c r="G12" s="32" t="s">
        <v>27</v>
      </c>
      <c r="H12" s="33"/>
      <c r="I12" s="33"/>
      <c r="J12" s="34"/>
      <c r="K12" s="33"/>
      <c r="L12" s="33"/>
      <c r="M12" s="34"/>
      <c r="N12" s="34"/>
      <c r="O12" s="34"/>
    </row>
    <row r="13" spans="1:23" s="31" customFormat="1" ht="15.95" customHeight="1">
      <c r="A13" s="35" t="s">
        <v>34</v>
      </c>
      <c r="B13" s="26">
        <f>O5</f>
        <v>4901.68</v>
      </c>
      <c r="C13" s="26">
        <f>O6</f>
        <v>4901.68</v>
      </c>
      <c r="D13" s="26" t="str">
        <f>O7</f>
        <v>-</v>
      </c>
      <c r="E13" s="23"/>
      <c r="G13" s="32"/>
      <c r="H13" s="33"/>
      <c r="I13" s="33"/>
      <c r="J13" s="34"/>
      <c r="K13" s="33"/>
      <c r="L13" s="33"/>
      <c r="M13" s="34"/>
      <c r="N13" s="34"/>
      <c r="O13" s="34"/>
    </row>
    <row r="14" spans="1:23" s="31" customFormat="1" ht="15.95" customHeight="1">
      <c r="A14" s="36" t="s">
        <v>35</v>
      </c>
      <c r="B14" s="37">
        <f>P5</f>
        <v>32916.32</v>
      </c>
      <c r="C14" s="37">
        <f>P6</f>
        <v>8117.2</v>
      </c>
      <c r="D14" s="37">
        <f>P7</f>
        <v>24799.119999999999</v>
      </c>
      <c r="E14" s="23"/>
      <c r="F14" s="35"/>
      <c r="G14" s="38" t="e">
        <f>I5+K5+L5+O5+Q5+R5+G9+H9+I9+L9+M9+N9+O9+P9+Q9</f>
        <v>#VALUE!</v>
      </c>
      <c r="H14" s="39"/>
      <c r="I14" s="30"/>
      <c r="J14" s="34"/>
      <c r="K14" s="30"/>
      <c r="L14" s="39"/>
      <c r="M14" s="34"/>
      <c r="N14" s="34"/>
      <c r="O14" s="51">
        <v>183062.48</v>
      </c>
      <c r="P14" s="51">
        <v>72948.97</v>
      </c>
      <c r="Q14" s="51">
        <v>64388.49</v>
      </c>
      <c r="R14" s="51">
        <v>36068.559999999998</v>
      </c>
      <c r="S14" s="51">
        <v>31387.759999999998</v>
      </c>
      <c r="T14" s="51">
        <v>15242.62</v>
      </c>
      <c r="U14" s="51">
        <v>11616.65</v>
      </c>
      <c r="V14" s="44">
        <f>SUM(I5,L5,K5,O5,Q5:R5,G9:I9,L9:Q9)</f>
        <v>36060.050000000003</v>
      </c>
      <c r="W14" s="44">
        <f>SUM(O14:V14)</f>
        <v>450775.58</v>
      </c>
    </row>
    <row r="15" spans="1:23" s="31" customFormat="1" ht="15.95" customHeight="1">
      <c r="A15" s="36" t="s">
        <v>19</v>
      </c>
      <c r="B15" s="40">
        <f>Q5</f>
        <v>372.34</v>
      </c>
      <c r="C15" s="40">
        <f>Q6</f>
        <v>372.34</v>
      </c>
      <c r="D15" s="40" t="str">
        <f>Q7</f>
        <v>-</v>
      </c>
      <c r="E15" s="23"/>
      <c r="F15" s="35"/>
      <c r="G15" s="38" t="e">
        <f>I6+K6+L6+O6+Q6+R6+G10+H10+I10+L10+M10+N10+O10+P10+Q10</f>
        <v>#VALUE!</v>
      </c>
      <c r="H15" s="39"/>
      <c r="I15" s="30"/>
      <c r="J15" s="34"/>
      <c r="K15" s="30"/>
      <c r="L15" s="34"/>
      <c r="M15" s="34"/>
      <c r="N15" s="34"/>
      <c r="O15" s="52">
        <v>106859.78</v>
      </c>
      <c r="P15" s="52">
        <v>38197.71</v>
      </c>
      <c r="Q15" s="52">
        <v>39644.46</v>
      </c>
      <c r="R15" s="52">
        <v>29769.38</v>
      </c>
      <c r="S15" s="52">
        <v>8937.41</v>
      </c>
      <c r="T15" s="52">
        <v>9208.6</v>
      </c>
      <c r="U15" s="52">
        <v>2864.09</v>
      </c>
      <c r="V15" s="44">
        <f t="shared" ref="V15:V16" si="0">SUM(I6,L6,K6,O6,Q6:R6,G10:I10,L10:Q10)</f>
        <v>19503.449999999997</v>
      </c>
      <c r="W15" s="44">
        <f t="shared" ref="W15:W16" si="1">SUM(O15:V15)</f>
        <v>254984.88</v>
      </c>
    </row>
    <row r="16" spans="1:23" s="35" customFormat="1" ht="15.95" customHeight="1">
      <c r="A16" s="35" t="s">
        <v>15</v>
      </c>
      <c r="B16" s="40">
        <f>R5</f>
        <v>2855.52</v>
      </c>
      <c r="C16" s="40">
        <f>R6</f>
        <v>1185.07</v>
      </c>
      <c r="D16" s="40">
        <f>R7</f>
        <v>1670.45</v>
      </c>
      <c r="E16" s="23"/>
      <c r="F16" s="31"/>
      <c r="G16" s="38" t="e">
        <f>I7+K7+L7+O7+Q7+R7+G11+H11+I11+L11+M11+N11+O11+P11+Q11</f>
        <v>#VALUE!</v>
      </c>
      <c r="H16" s="39"/>
      <c r="I16" s="39"/>
      <c r="J16" s="39"/>
      <c r="K16" s="39"/>
      <c r="L16" s="39"/>
      <c r="M16" s="39"/>
      <c r="N16" s="39"/>
      <c r="O16" s="52">
        <v>76202.7</v>
      </c>
      <c r="P16" s="52">
        <v>34751.26</v>
      </c>
      <c r="Q16" s="52">
        <v>24744.02</v>
      </c>
      <c r="R16" s="52">
        <v>6299.19</v>
      </c>
      <c r="S16" s="52">
        <v>22450.35</v>
      </c>
      <c r="T16" s="52">
        <v>6034.02</v>
      </c>
      <c r="U16" s="52">
        <v>8752.5499999999993</v>
      </c>
      <c r="V16" s="44">
        <f t="shared" si="0"/>
        <v>16556.62</v>
      </c>
      <c r="W16" s="44">
        <f t="shared" si="1"/>
        <v>195790.70999999996</v>
      </c>
    </row>
    <row r="17" spans="1:23" s="35" customFormat="1" ht="15.95" customHeight="1">
      <c r="A17" s="35" t="s">
        <v>36</v>
      </c>
      <c r="B17" s="26">
        <f>G9</f>
        <v>287.06</v>
      </c>
      <c r="C17" s="40">
        <f>G10</f>
        <v>287.06</v>
      </c>
      <c r="D17" s="40" t="str">
        <f>G11</f>
        <v>-</v>
      </c>
      <c r="E17" s="23"/>
      <c r="F17" s="31"/>
    </row>
    <row r="18" spans="1:23" s="31" customFormat="1" ht="15.95" customHeight="1">
      <c r="A18" s="35" t="s">
        <v>37</v>
      </c>
      <c r="B18" s="26">
        <f>H9</f>
        <v>1666.62</v>
      </c>
      <c r="C18" s="40">
        <f>H10</f>
        <v>1115.96</v>
      </c>
      <c r="D18" s="40">
        <f>H11</f>
        <v>550.66</v>
      </c>
      <c r="E18" s="23"/>
      <c r="H18" s="31" t="s">
        <v>28</v>
      </c>
    </row>
    <row r="19" spans="1:23" s="31" customFormat="1" ht="15.95" customHeight="1">
      <c r="A19" s="35" t="s">
        <v>18</v>
      </c>
      <c r="B19" s="26">
        <f>I9</f>
        <v>2881.7</v>
      </c>
      <c r="C19" s="40">
        <f>I10</f>
        <v>2651.98</v>
      </c>
      <c r="D19" s="40">
        <f>I11</f>
        <v>229.73</v>
      </c>
      <c r="E19" s="23"/>
    </row>
    <row r="20" spans="1:23" s="31" customFormat="1" ht="15.95" customHeight="1">
      <c r="A20" s="31" t="s">
        <v>38</v>
      </c>
      <c r="B20" s="37">
        <f>J9</f>
        <v>14902</v>
      </c>
      <c r="C20" s="37">
        <f>J10</f>
        <v>9810.75</v>
      </c>
      <c r="D20" s="37">
        <f>J11</f>
        <v>5091.26</v>
      </c>
      <c r="E20" s="23"/>
      <c r="H20" s="31" t="s">
        <v>20</v>
      </c>
      <c r="I20" s="31" t="s">
        <v>21</v>
      </c>
      <c r="J20" s="31" t="s">
        <v>22</v>
      </c>
      <c r="K20" s="31" t="s">
        <v>24</v>
      </c>
      <c r="L20" s="31" t="s">
        <v>23</v>
      </c>
      <c r="M20" s="31" t="s">
        <v>25</v>
      </c>
      <c r="N20" s="31" t="s">
        <v>26</v>
      </c>
      <c r="O20" s="32" t="s">
        <v>27</v>
      </c>
    </row>
    <row r="21" spans="1:23" s="31" customFormat="1" ht="15.95" customHeight="1">
      <c r="A21" s="31" t="s">
        <v>9</v>
      </c>
      <c r="B21" s="40">
        <f>K9</f>
        <v>11774.8</v>
      </c>
      <c r="C21" s="40">
        <f>K10</f>
        <v>3350.12</v>
      </c>
      <c r="D21" s="40">
        <f>K11</f>
        <v>8424.68</v>
      </c>
      <c r="E21" s="23"/>
      <c r="H21" s="41">
        <f>H5</f>
        <v>219162.15</v>
      </c>
      <c r="I21" s="41">
        <f>N5</f>
        <v>69231.360000000001</v>
      </c>
      <c r="J21" s="41">
        <f>J5</f>
        <v>58241.45</v>
      </c>
      <c r="K21" s="41">
        <f>P5</f>
        <v>32916.32</v>
      </c>
      <c r="L21" s="41">
        <f>M5</f>
        <v>33800.76</v>
      </c>
      <c r="M21" s="41">
        <f>J9</f>
        <v>14902</v>
      </c>
      <c r="N21" s="41">
        <f>J9</f>
        <v>14902</v>
      </c>
      <c r="O21" s="41" t="e">
        <f>G14</f>
        <v>#VALUE!</v>
      </c>
    </row>
    <row r="22" spans="1:23" s="31" customFormat="1" ht="15.95" customHeight="1">
      <c r="A22" s="31" t="s">
        <v>39</v>
      </c>
      <c r="B22" s="40">
        <f>L9</f>
        <v>4319.37</v>
      </c>
      <c r="C22" s="40">
        <f>L10</f>
        <v>730.9</v>
      </c>
      <c r="D22" s="40">
        <f>L11</f>
        <v>3588.47</v>
      </c>
      <c r="E22" s="23"/>
    </row>
    <row r="23" spans="1:23" s="31" customFormat="1" ht="15.95" customHeight="1">
      <c r="A23" s="31" t="s">
        <v>40</v>
      </c>
      <c r="B23" s="40">
        <f>M9</f>
        <v>6867.2</v>
      </c>
      <c r="C23" s="40">
        <f>M10</f>
        <v>2824.56</v>
      </c>
      <c r="D23" s="40">
        <f>M11</f>
        <v>4042.65</v>
      </c>
      <c r="E23" s="23"/>
    </row>
    <row r="24" spans="1:23" s="31" customFormat="1" ht="15.95" customHeight="1">
      <c r="A24" s="31" t="s">
        <v>10</v>
      </c>
      <c r="B24" s="40">
        <f>N9</f>
        <v>5432.77</v>
      </c>
      <c r="C24" s="40">
        <f>N10</f>
        <v>1325.23</v>
      </c>
      <c r="D24" s="40">
        <f>N11</f>
        <v>4107.54</v>
      </c>
      <c r="E24" s="23"/>
      <c r="H24" s="42">
        <f>SUM(B7:B25)</f>
        <v>256926.73999999996</v>
      </c>
      <c r="O24" s="43" t="s">
        <v>20</v>
      </c>
      <c r="P24" s="43" t="s">
        <v>22</v>
      </c>
      <c r="Q24" s="43" t="s">
        <v>29</v>
      </c>
      <c r="R24" s="43" t="s">
        <v>24</v>
      </c>
      <c r="S24" s="43" t="s">
        <v>23</v>
      </c>
      <c r="T24" s="43" t="s">
        <v>31</v>
      </c>
      <c r="U24" s="43" t="s">
        <v>26</v>
      </c>
      <c r="V24" s="43" t="s">
        <v>30</v>
      </c>
    </row>
    <row r="25" spans="1:23" s="31" customFormat="1" ht="15.95" customHeight="1">
      <c r="A25" s="31" t="s">
        <v>11</v>
      </c>
      <c r="B25" s="40">
        <f>O9</f>
        <v>1901.2</v>
      </c>
      <c r="C25" s="40">
        <f>O10</f>
        <v>984.38</v>
      </c>
      <c r="D25" s="40">
        <f>O11</f>
        <v>916.82</v>
      </c>
      <c r="E25" s="23"/>
      <c r="O25" s="23">
        <v>192097.41</v>
      </c>
      <c r="P25" s="23">
        <v>67090.38</v>
      </c>
      <c r="Q25" s="23">
        <v>65043.64</v>
      </c>
      <c r="R25" s="23">
        <v>25901.919999999998</v>
      </c>
      <c r="S25" s="23">
        <v>24341.57</v>
      </c>
      <c r="T25" s="23">
        <v>23271.78</v>
      </c>
      <c r="U25" s="23">
        <v>13966.12</v>
      </c>
      <c r="V25" s="44">
        <f>SUM(I5,K5,L5,O5,Q5,R5,G9,H9,I9,L9:O9)</f>
        <v>36060.050000000003</v>
      </c>
      <c r="W25" s="44">
        <f>SUM(O25:V25)</f>
        <v>447772.86999999994</v>
      </c>
    </row>
    <row r="26" spans="1:23" s="31" customFormat="1" ht="15.95" customHeight="1">
      <c r="A26" s="31" t="s">
        <v>41</v>
      </c>
      <c r="B26" s="45" t="str">
        <f>P9</f>
        <v>-</v>
      </c>
      <c r="C26" s="45" t="str">
        <f>P10</f>
        <v>-</v>
      </c>
      <c r="D26" s="45" t="str">
        <f>P11</f>
        <v>-</v>
      </c>
      <c r="O26" s="28">
        <v>108324.86</v>
      </c>
      <c r="P26" s="28">
        <v>38717.269999999997</v>
      </c>
      <c r="Q26" s="28">
        <v>36320.559999999998</v>
      </c>
      <c r="R26" s="28">
        <v>8505.6200000000008</v>
      </c>
      <c r="S26" s="28">
        <v>20657.91</v>
      </c>
      <c r="T26" s="28">
        <v>16137.41</v>
      </c>
      <c r="U26" s="28">
        <v>4405.95</v>
      </c>
      <c r="V26" s="44">
        <f>SUM(I6,K6,L6,O6,Q6,R6,G10,H10,I10,L10:O10)</f>
        <v>19503.449999999997</v>
      </c>
      <c r="W26" s="44">
        <f>SUM(O26:V26)</f>
        <v>252573.03000000003</v>
      </c>
    </row>
    <row r="27" spans="1:23" s="31" customFormat="1" ht="15.95" customHeight="1">
      <c r="A27" s="35" t="s">
        <v>16</v>
      </c>
      <c r="B27" s="45" t="str">
        <f>Q9</f>
        <v>-</v>
      </c>
      <c r="C27" s="45" t="str">
        <f>Q10</f>
        <v>-</v>
      </c>
      <c r="D27" s="45" t="str">
        <f>Q11</f>
        <v>-</v>
      </c>
      <c r="L27" s="22">
        <f>Q27</f>
        <v>28723.08</v>
      </c>
      <c r="O27" s="28">
        <v>83772.55</v>
      </c>
      <c r="P27" s="28">
        <v>28373.11</v>
      </c>
      <c r="Q27" s="28">
        <v>28723.08</v>
      </c>
      <c r="R27" s="28">
        <v>17396.310000000001</v>
      </c>
      <c r="S27" s="28">
        <v>3683.66</v>
      </c>
      <c r="T27" s="28">
        <v>7134.37</v>
      </c>
      <c r="U27" s="28">
        <v>9560.17</v>
      </c>
      <c r="V27" s="44">
        <f>SUM(I7,K7,L7,O7,Q7,R7,G11,H11,I11,L11:O11)</f>
        <v>16556.62</v>
      </c>
      <c r="W27" s="44">
        <f>SUM(O27:V27)</f>
        <v>195199.87</v>
      </c>
    </row>
    <row r="28" spans="1:23" s="31" customFormat="1" ht="15.95" customHeight="1">
      <c r="B28" s="46"/>
      <c r="C28" s="47" t="s">
        <v>8</v>
      </c>
      <c r="D28" s="46"/>
      <c r="L28" s="26">
        <f>R27</f>
        <v>17396.310000000001</v>
      </c>
    </row>
    <row r="29" spans="1:23" s="31" customFormat="1" ht="15.95" customHeight="1">
      <c r="A29" s="21" t="s">
        <v>3</v>
      </c>
      <c r="B29" s="48">
        <f>B5*100/$B$5</f>
        <v>100</v>
      </c>
      <c r="C29" s="48">
        <f>C5*100/$C$5</f>
        <v>100</v>
      </c>
      <c r="D29" s="48">
        <f>D5*100/$D$5</f>
        <v>100</v>
      </c>
      <c r="E29" s="24"/>
      <c r="F29" s="53">
        <f>SUM(B30:B51)</f>
        <v>100.03970453710861</v>
      </c>
      <c r="G29" s="53">
        <f>SUM(C30:C51)</f>
        <v>100.00000766201033</v>
      </c>
      <c r="H29" s="53">
        <f>SUM(D30:D51)</f>
        <v>100.00000464984805</v>
      </c>
      <c r="I29" s="54">
        <f>SUM(D30:D51)</f>
        <v>100.00000464984805</v>
      </c>
      <c r="J29" s="22">
        <f>O29</f>
        <v>0</v>
      </c>
      <c r="L29" s="26">
        <f>S27</f>
        <v>3683.66</v>
      </c>
    </row>
    <row r="30" spans="1:23" s="31" customFormat="1" ht="15.95" customHeight="1">
      <c r="A30" s="25" t="s">
        <v>33</v>
      </c>
      <c r="B30" s="49">
        <f t="shared" ref="B30:B49" si="2">B6*100/$B$5</f>
        <v>46.033871951937378</v>
      </c>
      <c r="C30" s="49">
        <f t="shared" ref="C30:C49" si="3">C6*100/$C$5</f>
        <v>46.059899298198161</v>
      </c>
      <c r="D30" s="49">
        <f>D6*100/$D$5</f>
        <v>46.00228614430366</v>
      </c>
      <c r="E30" s="27"/>
      <c r="F30" s="27"/>
      <c r="J30" s="22"/>
      <c r="L30" s="26">
        <f>T27</f>
        <v>7134.37</v>
      </c>
    </row>
    <row r="31" spans="1:23" s="31" customFormat="1" ht="15.95" customHeight="1">
      <c r="A31" s="29" t="s">
        <v>12</v>
      </c>
      <c r="B31" s="49">
        <f t="shared" si="2"/>
        <v>0.22367461672966157</v>
      </c>
      <c r="C31" s="49">
        <f t="shared" si="3"/>
        <v>0.33346984481747366</v>
      </c>
      <c r="D31" s="49">
        <f>D7*100/$D$5</f>
        <v>9.0416295783159725E-2</v>
      </c>
      <c r="E31" s="27"/>
      <c r="F31" s="27"/>
      <c r="J31" s="26">
        <f>P29</f>
        <v>0</v>
      </c>
      <c r="L31" s="26">
        <f>U27</f>
        <v>9560.17</v>
      </c>
    </row>
    <row r="32" spans="1:23" s="31" customFormat="1" ht="15.95" customHeight="1">
      <c r="A32" s="29" t="s">
        <v>13</v>
      </c>
      <c r="B32" s="49">
        <f t="shared" si="2"/>
        <v>12.233314245161234</v>
      </c>
      <c r="C32" s="49">
        <f t="shared" si="3"/>
        <v>12.586644886125287</v>
      </c>
      <c r="D32" s="49">
        <f>D8*100/$D$5</f>
        <v>11.804462356899181</v>
      </c>
      <c r="E32" s="27"/>
      <c r="F32" s="27"/>
      <c r="J32" s="26">
        <f>Q29</f>
        <v>0</v>
      </c>
      <c r="L32" s="26">
        <f>V27</f>
        <v>16556.62</v>
      </c>
    </row>
    <row r="33" spans="1:12" s="31" customFormat="1" ht="15.95" customHeight="1">
      <c r="A33" s="29" t="s">
        <v>14</v>
      </c>
      <c r="B33" s="49">
        <f t="shared" si="2"/>
        <v>0.12673893734424257</v>
      </c>
      <c r="C33" s="49">
        <f t="shared" si="3"/>
        <v>0.23115902081040315</v>
      </c>
      <c r="D33" s="45">
        <v>0</v>
      </c>
      <c r="E33" s="27"/>
      <c r="F33" s="27"/>
      <c r="J33" s="26">
        <f>R29</f>
        <v>0</v>
      </c>
      <c r="L33" s="26">
        <f>W27</f>
        <v>195199.87</v>
      </c>
    </row>
    <row r="34" spans="1:12" s="24" customFormat="1" ht="15.95" customHeight="1">
      <c r="A34" s="29" t="s">
        <v>17</v>
      </c>
      <c r="B34" s="49">
        <f t="shared" si="2"/>
        <v>0.61045532904580069</v>
      </c>
      <c r="C34" s="49">
        <f t="shared" si="3"/>
        <v>0.63228824789361759</v>
      </c>
      <c r="D34" s="49">
        <f>D10*100/$D$5</f>
        <v>0.58395117027143806</v>
      </c>
      <c r="E34" s="27"/>
      <c r="F34" s="27"/>
      <c r="J34" s="26">
        <f>S29</f>
        <v>0</v>
      </c>
      <c r="L34" s="26"/>
    </row>
    <row r="35" spans="1:12" s="27" customFormat="1" ht="15.95" customHeight="1">
      <c r="A35" s="29" t="s">
        <v>5</v>
      </c>
      <c r="B35" s="49">
        <f t="shared" si="2"/>
        <v>7.0996741805926202</v>
      </c>
      <c r="C35" s="49">
        <f t="shared" si="3"/>
        <v>11.648565805750415</v>
      </c>
      <c r="D35" s="49">
        <f>D11*100/$D$5</f>
        <v>1.5784978749496827</v>
      </c>
      <c r="E35" s="31"/>
      <c r="F35" s="31"/>
      <c r="G35" s="45">
        <f>T19</f>
        <v>0</v>
      </c>
      <c r="J35" s="26">
        <f>T29</f>
        <v>0</v>
      </c>
      <c r="L35" s="26"/>
    </row>
    <row r="36" spans="1:12" s="27" customFormat="1" ht="15.95" customHeight="1">
      <c r="A36" s="29" t="s">
        <v>32</v>
      </c>
      <c r="B36" s="49">
        <f t="shared" si="2"/>
        <v>14.541687792798525</v>
      </c>
      <c r="C36" s="49">
        <f t="shared" si="3"/>
        <v>14.081476285503362</v>
      </c>
      <c r="D36" s="49">
        <f>D12*100/$D$5</f>
        <v>15.100260721631312</v>
      </c>
      <c r="E36" s="31"/>
      <c r="F36" s="31"/>
      <c r="J36" s="26">
        <f>U29</f>
        <v>0</v>
      </c>
      <c r="L36" s="26">
        <f>X27</f>
        <v>0</v>
      </c>
    </row>
    <row r="37" spans="1:12" s="27" customFormat="1" ht="15.95" customHeight="1">
      <c r="A37" s="35" t="s">
        <v>34</v>
      </c>
      <c r="B37" s="49">
        <f t="shared" si="2"/>
        <v>1.0295724397181374</v>
      </c>
      <c r="C37" s="49">
        <f t="shared" si="3"/>
        <v>1.8778361410131705</v>
      </c>
      <c r="D37" s="45">
        <v>0</v>
      </c>
      <c r="E37" s="31"/>
      <c r="F37" s="31"/>
      <c r="G37" s="27" t="s">
        <v>43</v>
      </c>
      <c r="J37" s="26"/>
      <c r="L37" s="26">
        <f>Y27</f>
        <v>0</v>
      </c>
    </row>
    <row r="38" spans="1:12" s="27" customFormat="1" ht="15.95" customHeight="1">
      <c r="A38" s="36" t="s">
        <v>35</v>
      </c>
      <c r="B38" s="49">
        <f t="shared" si="2"/>
        <v>6.9139021496594886</v>
      </c>
      <c r="C38" s="49">
        <f t="shared" si="3"/>
        <v>3.109703514679071</v>
      </c>
      <c r="D38" s="49">
        <f>D14*100/$D$5</f>
        <v>11.53121403487823</v>
      </c>
      <c r="E38" s="31"/>
      <c r="F38" s="31"/>
      <c r="J38" s="26">
        <f>V29</f>
        <v>0</v>
      </c>
      <c r="L38" s="37">
        <f>Z27</f>
        <v>0</v>
      </c>
    </row>
    <row r="39" spans="1:12" s="27" customFormat="1" ht="15.95" customHeight="1">
      <c r="A39" s="36" t="s">
        <v>19</v>
      </c>
      <c r="B39" s="49">
        <f t="shared" si="2"/>
        <v>7.8208084208812353E-2</v>
      </c>
      <c r="C39" s="49">
        <f t="shared" si="3"/>
        <v>0.14264364641201463</v>
      </c>
      <c r="D39" s="45">
        <v>0</v>
      </c>
      <c r="E39" s="35"/>
      <c r="F39" s="35"/>
      <c r="J39" s="26">
        <f>W29</f>
        <v>0</v>
      </c>
      <c r="L39" s="40">
        <f>AA27</f>
        <v>0</v>
      </c>
    </row>
    <row r="40" spans="1:12" s="31" customFormat="1" ht="15.95" customHeight="1">
      <c r="A40" s="35" t="s">
        <v>15</v>
      </c>
      <c r="B40" s="49">
        <f t="shared" si="2"/>
        <v>0.59978715319317788</v>
      </c>
      <c r="C40" s="49">
        <f t="shared" si="3"/>
        <v>0.45400092940185366</v>
      </c>
      <c r="D40" s="49">
        <f>D16*100/$D$5</f>
        <v>0.77673387138585326</v>
      </c>
      <c r="J40" s="37">
        <f>X29</f>
        <v>0</v>
      </c>
      <c r="L40" s="40">
        <f>AB27</f>
        <v>0</v>
      </c>
    </row>
    <row r="41" spans="1:12" s="31" customFormat="1" ht="15.95" customHeight="1">
      <c r="A41" s="35" t="s">
        <v>36</v>
      </c>
      <c r="B41" s="49">
        <v>0.1</v>
      </c>
      <c r="C41" s="49">
        <f t="shared" si="3"/>
        <v>0.10997283434235625</v>
      </c>
      <c r="D41" s="45">
        <v>0</v>
      </c>
      <c r="J41" s="40">
        <f>Y29</f>
        <v>0</v>
      </c>
      <c r="L41" s="26">
        <f>Q31</f>
        <v>0</v>
      </c>
    </row>
    <row r="42" spans="1:12" s="31" customFormat="1" ht="15.95" customHeight="1">
      <c r="A42" s="35" t="s">
        <v>37</v>
      </c>
      <c r="B42" s="49">
        <f t="shared" si="2"/>
        <v>0.35006487969084932</v>
      </c>
      <c r="C42" s="49">
        <f t="shared" si="3"/>
        <v>0.42752485268827378</v>
      </c>
      <c r="D42" s="49">
        <f t="shared" ref="D42:D49" si="4">D18*100/$D$5</f>
        <v>0.25604853399822441</v>
      </c>
      <c r="J42" s="40"/>
      <c r="L42" s="26"/>
    </row>
    <row r="43" spans="1:12" s="31" customFormat="1" ht="15.95" customHeight="1">
      <c r="A43" s="35" t="s">
        <v>18</v>
      </c>
      <c r="B43" s="49">
        <f t="shared" si="2"/>
        <v>0.60528612629460854</v>
      </c>
      <c r="C43" s="49">
        <f t="shared" si="3"/>
        <v>1.0159749084485541</v>
      </c>
      <c r="D43" s="49">
        <f t="shared" si="4"/>
        <v>0.10682095978537044</v>
      </c>
      <c r="I43" s="22">
        <f>N43</f>
        <v>0</v>
      </c>
      <c r="J43" s="40">
        <f>Z29</f>
        <v>0</v>
      </c>
      <c r="L43" s="26">
        <f>R31</f>
        <v>0</v>
      </c>
    </row>
    <row r="44" spans="1:12" s="35" customFormat="1" ht="15.95" customHeight="1">
      <c r="A44" s="31" t="s">
        <v>38</v>
      </c>
      <c r="B44" s="49">
        <f t="shared" si="2"/>
        <v>3.1300877447486748</v>
      </c>
      <c r="C44" s="49">
        <f t="shared" si="3"/>
        <v>3.7585033948452291</v>
      </c>
      <c r="D44" s="49">
        <f t="shared" si="4"/>
        <v>2.3673585501104131</v>
      </c>
      <c r="E44" s="31"/>
      <c r="F44" s="31"/>
      <c r="I44" s="26">
        <f>O43</f>
        <v>0</v>
      </c>
      <c r="J44" s="26">
        <f>O34</f>
        <v>0</v>
      </c>
      <c r="L44" s="26">
        <f>S31</f>
        <v>0</v>
      </c>
    </row>
    <row r="45" spans="1:12" s="31" customFormat="1" ht="15.95" customHeight="1">
      <c r="A45" s="31" t="s">
        <v>9</v>
      </c>
      <c r="B45" s="49">
        <f t="shared" si="2"/>
        <v>2.4732356178275867</v>
      </c>
      <c r="C45" s="49">
        <f t="shared" si="3"/>
        <v>1.2834327032223734</v>
      </c>
      <c r="D45" s="49">
        <f t="shared" si="4"/>
        <v>3.917348206523374</v>
      </c>
      <c r="I45" s="26">
        <f>P43</f>
        <v>0</v>
      </c>
      <c r="J45" s="26">
        <f>P34</f>
        <v>0</v>
      </c>
      <c r="L45" s="26"/>
    </row>
    <row r="46" spans="1:12" s="31" customFormat="1" ht="15.95" customHeight="1">
      <c r="A46" s="31" t="s">
        <v>39</v>
      </c>
      <c r="B46" s="49">
        <f t="shared" si="2"/>
        <v>0.90726124694907284</v>
      </c>
      <c r="C46" s="49">
        <f t="shared" si="3"/>
        <v>0.2800081677030174</v>
      </c>
      <c r="D46" s="49">
        <f t="shared" si="4"/>
        <v>1.6685840315196461</v>
      </c>
      <c r="I46" s="26">
        <f>Q43</f>
        <v>0</v>
      </c>
      <c r="J46" s="26">
        <f>Q34</f>
        <v>0</v>
      </c>
      <c r="L46" s="37">
        <f>T31</f>
        <v>0</v>
      </c>
    </row>
    <row r="47" spans="1:12" s="31" customFormat="1" ht="15.95" customHeight="1">
      <c r="A47" s="31" t="s">
        <v>40</v>
      </c>
      <c r="B47" s="49">
        <f t="shared" si="2"/>
        <v>1.4424197128397598</v>
      </c>
      <c r="C47" s="49">
        <f t="shared" si="3"/>
        <v>1.0820903956317347</v>
      </c>
      <c r="D47" s="49">
        <f t="shared" si="4"/>
        <v>1.8797708313077433</v>
      </c>
      <c r="I47" s="26">
        <f>R43</f>
        <v>0</v>
      </c>
      <c r="J47" s="37">
        <f>R34</f>
        <v>0</v>
      </c>
      <c r="L47" s="40">
        <f>U31</f>
        <v>0</v>
      </c>
    </row>
    <row r="48" spans="1:12" s="31" customFormat="1" ht="15.95" customHeight="1">
      <c r="A48" s="31" t="s">
        <v>10</v>
      </c>
      <c r="B48" s="49">
        <f t="shared" si="2"/>
        <v>1.1411251373666795</v>
      </c>
      <c r="C48" s="49">
        <f t="shared" si="3"/>
        <v>0.50769629783153614</v>
      </c>
      <c r="D48" s="49">
        <f t="shared" si="4"/>
        <v>1.9099436954546665</v>
      </c>
      <c r="I48" s="26"/>
      <c r="J48" s="37"/>
      <c r="L48" s="40"/>
    </row>
    <row r="49" spans="1:12" s="31" customFormat="1" ht="15.95" customHeight="1">
      <c r="A49" s="31" t="s">
        <v>11</v>
      </c>
      <c r="B49" s="49">
        <f t="shared" si="2"/>
        <v>0.3993371910022937</v>
      </c>
      <c r="C49" s="49">
        <f t="shared" si="3"/>
        <v>0.37711648669242887</v>
      </c>
      <c r="D49" s="49">
        <f t="shared" si="4"/>
        <v>0.4263073710461121</v>
      </c>
      <c r="I49" s="26">
        <f>S43</f>
        <v>0</v>
      </c>
      <c r="J49" s="40">
        <f>S34</f>
        <v>0</v>
      </c>
      <c r="L49" s="40">
        <f>V31</f>
        <v>0</v>
      </c>
    </row>
    <row r="50" spans="1:12" s="31" customFormat="1" ht="15.95" customHeight="1">
      <c r="A50" s="31" t="s">
        <v>41</v>
      </c>
      <c r="B50" s="45">
        <v>0</v>
      </c>
      <c r="C50" s="45">
        <v>0</v>
      </c>
      <c r="D50" s="45">
        <v>0</v>
      </c>
      <c r="I50" s="26">
        <f>T43</f>
        <v>0</v>
      </c>
      <c r="J50" s="40">
        <f>T34</f>
        <v>0</v>
      </c>
      <c r="L50" s="40">
        <f>W31</f>
        <v>0</v>
      </c>
    </row>
    <row r="51" spans="1:12" s="31" customFormat="1" ht="15.95" customHeight="1">
      <c r="A51" s="50" t="s">
        <v>16</v>
      </c>
      <c r="B51" s="45">
        <v>0</v>
      </c>
      <c r="C51" s="45">
        <v>0</v>
      </c>
      <c r="D51" s="45">
        <v>0</v>
      </c>
      <c r="E51" s="50"/>
      <c r="I51" s="26"/>
      <c r="J51" s="40">
        <f>U34</f>
        <v>0</v>
      </c>
      <c r="L51" s="40">
        <f>X31</f>
        <v>0</v>
      </c>
    </row>
    <row r="52" spans="1:12" ht="15.75" customHeight="1">
      <c r="A52" s="59" t="s">
        <v>44</v>
      </c>
      <c r="B52" s="59"/>
      <c r="C52" s="59"/>
      <c r="D52" s="59"/>
      <c r="I52" s="3"/>
      <c r="J52" s="17"/>
      <c r="L52" s="17"/>
    </row>
    <row r="53" spans="1:12" ht="14.25" customHeight="1">
      <c r="A53" s="10"/>
      <c r="B53" s="11"/>
      <c r="C53" s="11"/>
      <c r="D53" s="11"/>
      <c r="I53" s="3"/>
      <c r="J53" s="17">
        <f>V34</f>
        <v>0</v>
      </c>
      <c r="L53" s="17">
        <f>Y31</f>
        <v>0</v>
      </c>
    </row>
    <row r="54" spans="1:12" ht="16.5" customHeight="1">
      <c r="A54" s="10"/>
      <c r="B54" s="11"/>
      <c r="C54" s="11"/>
      <c r="D54" s="11"/>
      <c r="I54" s="3">
        <f>U43</f>
        <v>0</v>
      </c>
      <c r="J54" s="17">
        <f>W34</f>
        <v>0</v>
      </c>
      <c r="L54" s="17"/>
    </row>
    <row r="55" spans="1:12" ht="14.25" customHeight="1">
      <c r="B55" s="20"/>
      <c r="C55" s="20"/>
      <c r="D55" s="20"/>
      <c r="I55" s="3">
        <f>V43</f>
        <v>0</v>
      </c>
      <c r="J55" s="20">
        <f>X34</f>
        <v>0</v>
      </c>
      <c r="L55" s="20">
        <f>Z31</f>
        <v>0</v>
      </c>
    </row>
    <row r="56" spans="1:12" ht="17.25" customHeight="1">
      <c r="A56" s="16"/>
      <c r="B56" s="20"/>
      <c r="C56" s="20"/>
      <c r="D56" s="20"/>
      <c r="I56" s="18">
        <f>W43</f>
        <v>0</v>
      </c>
      <c r="J56" s="20">
        <f>Y34</f>
        <v>0</v>
      </c>
      <c r="L56" s="20">
        <f>AA31</f>
        <v>0</v>
      </c>
    </row>
    <row r="57" spans="1:12" ht="17.25" customHeight="1">
      <c r="A57" s="7"/>
      <c r="B57" s="8"/>
      <c r="C57" s="9"/>
      <c r="D57" s="9"/>
      <c r="E57" s="7"/>
      <c r="I57" s="17">
        <f>X43</f>
        <v>0</v>
      </c>
    </row>
    <row r="58" spans="1:12" ht="17.25" customHeight="1">
      <c r="I58" s="17">
        <f>Y43</f>
        <v>0</v>
      </c>
    </row>
    <row r="59" spans="1:12" ht="17.25" customHeight="1">
      <c r="I59" s="17"/>
    </row>
    <row r="60" spans="1:12" ht="17.25" customHeight="1">
      <c r="I60" s="17"/>
    </row>
    <row r="61" spans="1:12" ht="17.25" customHeight="1">
      <c r="I61" s="3">
        <f>N47</f>
        <v>0</v>
      </c>
    </row>
    <row r="62" spans="1:12" ht="24" customHeight="1">
      <c r="I62" s="3">
        <f>O47</f>
        <v>0</v>
      </c>
    </row>
    <row r="63" spans="1:12" ht="14.25" customHeight="1">
      <c r="I63" s="3">
        <f>P47</f>
        <v>0</v>
      </c>
    </row>
    <row r="64" spans="1:12" ht="14.25" customHeight="1">
      <c r="B64" s="19">
        <v>38754</v>
      </c>
      <c r="C64" s="19">
        <v>108138</v>
      </c>
      <c r="D64" s="19">
        <v>116519</v>
      </c>
      <c r="E64" s="19">
        <v>71221</v>
      </c>
      <c r="F64" s="19">
        <v>67577</v>
      </c>
      <c r="G64" s="19">
        <v>61729</v>
      </c>
      <c r="I64" s="3"/>
    </row>
    <row r="65" spans="2:9" ht="14.25" customHeight="1">
      <c r="B65" s="19">
        <v>18505</v>
      </c>
      <c r="C65" s="19">
        <v>55008</v>
      </c>
      <c r="D65" s="19">
        <v>70090</v>
      </c>
      <c r="E65" s="19">
        <v>44668</v>
      </c>
      <c r="F65" s="19">
        <v>42736</v>
      </c>
      <c r="G65" s="19">
        <v>27166</v>
      </c>
      <c r="I65" s="18">
        <f>Q47</f>
        <v>0</v>
      </c>
    </row>
    <row r="66" spans="2:9" ht="14.25" customHeight="1">
      <c r="B66" s="19">
        <v>20249</v>
      </c>
      <c r="C66" s="19">
        <v>53130</v>
      </c>
      <c r="D66" s="19">
        <v>46428</v>
      </c>
      <c r="E66" s="19">
        <v>26553</v>
      </c>
      <c r="F66" s="19">
        <v>24840</v>
      </c>
      <c r="G66" s="19">
        <v>34563</v>
      </c>
      <c r="I66" s="17">
        <f>R47</f>
        <v>0</v>
      </c>
    </row>
    <row r="67" spans="2:9" ht="14.25" customHeight="1">
      <c r="I67" s="17">
        <f>S47</f>
        <v>0</v>
      </c>
    </row>
    <row r="68" spans="2:9" ht="14.25" customHeight="1">
      <c r="I68" s="17">
        <f>T47</f>
        <v>0</v>
      </c>
    </row>
    <row r="69" spans="2:9" ht="14.25" customHeight="1">
      <c r="I69" s="17">
        <f>U47</f>
        <v>0</v>
      </c>
    </row>
    <row r="70" spans="2:9" ht="14.25" customHeight="1">
      <c r="I70" s="17">
        <f>V47</f>
        <v>0</v>
      </c>
    </row>
    <row r="71" spans="2:9" ht="14.25" customHeight="1">
      <c r="I71" s="17"/>
    </row>
    <row r="72" spans="2:9" ht="14.25" customHeight="1">
      <c r="I72" s="20">
        <f>W47</f>
        <v>0</v>
      </c>
    </row>
    <row r="73" spans="2:9" ht="14.25" customHeight="1">
      <c r="I73" s="20">
        <f>X47</f>
        <v>0</v>
      </c>
    </row>
  </sheetData>
  <mergeCells count="1">
    <mergeCell ref="A52:D52"/>
  </mergeCells>
  <phoneticPr fontId="0" type="noConversion"/>
  <pageMargins left="1.1811023622047245" right="0.47244094488188981" top="0.98425196850393704" bottom="0.78740157480314965" header="0.51181102362204722" footer="0.51181102362204722"/>
  <pageSetup paperSize="9" scale="90" firstPageNumber="7" orientation="portrait" useFirstPageNumber="1" horizontalDpi="300" verticalDpi="300" r:id="rId1"/>
  <headerFooter alignWithMargins="0">
    <oddHeader>&amp;L&amp;"TH SarabunPSK,ตัวหนา"&amp;16 30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2017-03-03T02:59:51Z</cp:lastPrinted>
  <dcterms:created xsi:type="dcterms:W3CDTF">2000-11-20T04:06:35Z</dcterms:created>
  <dcterms:modified xsi:type="dcterms:W3CDTF">2017-03-03T02:59:53Z</dcterms:modified>
</cp:coreProperties>
</file>