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80" windowWidth="15480" windowHeight="11640" activeTab="4"/>
  </bookViews>
  <sheets>
    <sheet name="ตาราง1" sheetId="14" r:id="rId1"/>
    <sheet name="ตาราง2" sheetId="7" r:id="rId2"/>
    <sheet name="ตาราง3" sheetId="9" r:id="rId3"/>
    <sheet name="ตาราง4" sheetId="8" r:id="rId4"/>
    <sheet name="ตาราง5" sheetId="10" r:id="rId5"/>
    <sheet name="ตาราง6" sheetId="11" r:id="rId6"/>
    <sheet name="ตาราง7" sheetId="12" r:id="rId7"/>
  </sheets>
  <calcPr calcId="124519"/>
</workbook>
</file>

<file path=xl/calcChain.xml><?xml version="1.0" encoding="utf-8"?>
<calcChain xmlns="http://schemas.openxmlformats.org/spreadsheetml/2006/main">
  <c r="O11" i="14"/>
  <c r="P7" i="12"/>
  <c r="O7"/>
  <c r="N7"/>
  <c r="P6" i="11"/>
  <c r="O6"/>
  <c r="N6"/>
  <c r="N9" i="8"/>
  <c r="O9"/>
  <c r="P9"/>
  <c r="N11"/>
  <c r="O11"/>
  <c r="P11"/>
  <c r="N12"/>
  <c r="O12"/>
  <c r="P12"/>
  <c r="N13"/>
  <c r="O13"/>
  <c r="P13"/>
  <c r="N15"/>
  <c r="O15"/>
  <c r="P15"/>
  <c r="N17"/>
  <c r="O17"/>
  <c r="P17"/>
  <c r="N19"/>
  <c r="O19"/>
  <c r="P19"/>
  <c r="N21"/>
  <c r="O21"/>
  <c r="P21"/>
  <c r="P8"/>
  <c r="O8"/>
  <c r="N8"/>
  <c r="P5" i="9"/>
  <c r="P6"/>
  <c r="P7"/>
  <c r="P8"/>
  <c r="P9"/>
  <c r="P10"/>
  <c r="P11"/>
  <c r="P12"/>
  <c r="P13"/>
  <c r="P14"/>
  <c r="P15"/>
  <c r="P16"/>
  <c r="P17"/>
  <c r="O5"/>
  <c r="O6"/>
  <c r="O7"/>
  <c r="O8"/>
  <c r="O9"/>
  <c r="O10"/>
  <c r="O11"/>
  <c r="O12"/>
  <c r="O13"/>
  <c r="O14"/>
  <c r="O15"/>
  <c r="O16"/>
  <c r="O17"/>
  <c r="N6"/>
  <c r="N7"/>
  <c r="N8"/>
  <c r="N9"/>
  <c r="N10"/>
  <c r="N11"/>
  <c r="N12"/>
  <c r="N13"/>
  <c r="N14"/>
  <c r="N15"/>
  <c r="N16"/>
  <c r="N17"/>
  <c r="N5"/>
  <c r="M14"/>
  <c r="L14"/>
  <c r="K14"/>
  <c r="M10"/>
  <c r="L10"/>
  <c r="K10"/>
  <c r="J14"/>
  <c r="I14"/>
  <c r="H14"/>
  <c r="J10"/>
  <c r="I10"/>
  <c r="H10"/>
  <c r="J14" i="7"/>
  <c r="I14"/>
  <c r="H14"/>
  <c r="J10"/>
  <c r="I10"/>
  <c r="H10"/>
  <c r="J26" i="14"/>
  <c r="I26"/>
  <c r="H26"/>
  <c r="J25"/>
  <c r="I25"/>
  <c r="H25"/>
  <c r="J24"/>
  <c r="I24"/>
  <c r="H24"/>
  <c r="J23"/>
  <c r="I23"/>
  <c r="H23"/>
  <c r="J22"/>
  <c r="H22"/>
  <c r="J21"/>
  <c r="I21"/>
  <c r="H21"/>
  <c r="J20"/>
  <c r="I20"/>
  <c r="H20"/>
  <c r="J19"/>
  <c r="I19"/>
  <c r="H19"/>
  <c r="J18"/>
  <c r="I18"/>
  <c r="H18"/>
  <c r="G14" i="9"/>
  <c r="F14"/>
  <c r="E14"/>
  <c r="G10"/>
  <c r="F10"/>
  <c r="E10"/>
  <c r="G14" i="7"/>
  <c r="F14"/>
  <c r="E14"/>
  <c r="G10"/>
  <c r="F10"/>
  <c r="O11" s="1"/>
  <c r="E10"/>
  <c r="N11"/>
  <c r="N15"/>
  <c r="G26" i="14"/>
  <c r="F26"/>
  <c r="E26"/>
  <c r="G25"/>
  <c r="F25"/>
  <c r="E25"/>
  <c r="G24"/>
  <c r="F24"/>
  <c r="G23"/>
  <c r="F23"/>
  <c r="E23"/>
  <c r="G22"/>
  <c r="F22"/>
  <c r="E22"/>
  <c r="G21"/>
  <c r="F21"/>
  <c r="E21"/>
  <c r="G20"/>
  <c r="F20"/>
  <c r="E20"/>
  <c r="G19"/>
  <c r="F19"/>
  <c r="G18"/>
  <c r="F18"/>
  <c r="E18"/>
  <c r="O35" i="10"/>
  <c r="D14" i="9"/>
  <c r="D10"/>
  <c r="C10"/>
  <c r="C14" i="7"/>
  <c r="D10"/>
  <c r="C10"/>
  <c r="B10"/>
  <c r="O16"/>
  <c r="P11"/>
  <c r="P10" i="14"/>
  <c r="O14" i="12"/>
  <c r="P14"/>
  <c r="N14"/>
  <c r="O13"/>
  <c r="P13"/>
  <c r="N13"/>
  <c r="O12"/>
  <c r="P12"/>
  <c r="N12"/>
  <c r="O11"/>
  <c r="P11"/>
  <c r="N11"/>
  <c r="O10"/>
  <c r="P10"/>
  <c r="P9"/>
  <c r="N9"/>
  <c r="N8"/>
  <c r="O8"/>
  <c r="P8"/>
  <c r="O7" i="11"/>
  <c r="P7"/>
  <c r="N8"/>
  <c r="O8"/>
  <c r="N9"/>
  <c r="O9"/>
  <c r="P9"/>
  <c r="N10"/>
  <c r="O10"/>
  <c r="P10"/>
  <c r="N11"/>
  <c r="O11"/>
  <c r="P11"/>
  <c r="N20" i="10"/>
  <c r="N11"/>
  <c r="O11"/>
  <c r="N13"/>
  <c r="O13"/>
  <c r="P13"/>
  <c r="N14"/>
  <c r="O14"/>
  <c r="P14"/>
  <c r="O15"/>
  <c r="P15"/>
  <c r="N16"/>
  <c r="O16"/>
  <c r="P16"/>
  <c r="N17"/>
  <c r="O17"/>
  <c r="P17"/>
  <c r="O18"/>
  <c r="P18"/>
  <c r="N19"/>
  <c r="P19"/>
  <c r="P20"/>
  <c r="O21"/>
  <c r="P21"/>
  <c r="O22"/>
  <c r="P22"/>
  <c r="O23"/>
  <c r="P23"/>
  <c r="O24"/>
  <c r="P24"/>
  <c r="O25"/>
  <c r="P25"/>
  <c r="N26"/>
  <c r="O26"/>
  <c r="P26"/>
  <c r="N27"/>
  <c r="P27"/>
  <c r="O10"/>
  <c r="P10"/>
  <c r="O8"/>
  <c r="P8"/>
  <c r="N8"/>
  <c r="O13" i="7"/>
  <c r="N13"/>
  <c r="P16"/>
  <c r="O17"/>
  <c r="P17"/>
  <c r="N16"/>
  <c r="N17"/>
  <c r="N14"/>
  <c r="O6"/>
  <c r="P6"/>
  <c r="O7"/>
  <c r="P7"/>
  <c r="O8"/>
  <c r="P8"/>
  <c r="O9"/>
  <c r="P9"/>
  <c r="O12"/>
  <c r="P12"/>
  <c r="N7"/>
  <c r="N8"/>
  <c r="N9"/>
  <c r="N12"/>
  <c r="N6"/>
  <c r="O10"/>
  <c r="O10" i="14"/>
  <c r="N10"/>
  <c r="N15"/>
  <c r="O14"/>
  <c r="P14"/>
  <c r="N7"/>
  <c r="O7"/>
  <c r="P7"/>
  <c r="N8"/>
  <c r="N19" s="1"/>
  <c r="O8"/>
  <c r="P8"/>
  <c r="N9"/>
  <c r="N20" s="1"/>
  <c r="O9"/>
  <c r="P9"/>
  <c r="N11"/>
  <c r="N22" s="1"/>
  <c r="P11"/>
  <c r="N12"/>
  <c r="N23" s="1"/>
  <c r="O12"/>
  <c r="O23" s="1"/>
  <c r="P12"/>
  <c r="P23" s="1"/>
  <c r="O13"/>
  <c r="N14"/>
  <c r="N25"/>
  <c r="O15"/>
  <c r="P15"/>
  <c r="N29" i="9"/>
  <c r="P14" i="7"/>
  <c r="P5"/>
  <c r="P34" s="1"/>
  <c r="O5"/>
  <c r="O26"/>
  <c r="N6" i="12"/>
  <c r="N23" s="1"/>
  <c r="N5" i="7"/>
  <c r="N24"/>
  <c r="P6" i="14"/>
  <c r="P25" s="1"/>
  <c r="O6"/>
  <c r="O18" s="1"/>
  <c r="O25"/>
  <c r="N6" i="8"/>
  <c r="N33" s="1"/>
  <c r="O6"/>
  <c r="O35"/>
  <c r="P6"/>
  <c r="P27"/>
  <c r="O17" i="14"/>
  <c r="N17"/>
  <c r="N6"/>
  <c r="N21"/>
  <c r="P16" i="12"/>
  <c r="O16"/>
  <c r="N16"/>
  <c r="O6"/>
  <c r="O19" s="1"/>
  <c r="P6"/>
  <c r="P14" i="11"/>
  <c r="O14"/>
  <c r="N14"/>
  <c r="O5"/>
  <c r="P5"/>
  <c r="N5"/>
  <c r="O7" i="10"/>
  <c r="O37" s="1"/>
  <c r="P7"/>
  <c r="P42" s="1"/>
  <c r="N7"/>
  <c r="N43" s="1"/>
  <c r="P30"/>
  <c r="O30"/>
  <c r="N30"/>
  <c r="P21" i="9"/>
  <c r="O21"/>
  <c r="N21"/>
  <c r="O27"/>
  <c r="P26"/>
  <c r="N31"/>
  <c r="P22" i="7"/>
  <c r="O22"/>
  <c r="O44" i="10"/>
  <c r="N36"/>
  <c r="P47"/>
  <c r="N39"/>
  <c r="N38"/>
  <c r="P43"/>
  <c r="P36"/>
  <c r="N33"/>
  <c r="N47"/>
  <c r="N29" i="8"/>
  <c r="P30"/>
  <c r="N39"/>
  <c r="P35"/>
  <c r="N30"/>
  <c r="P31"/>
  <c r="N24" i="9"/>
  <c r="N28"/>
  <c r="N33"/>
  <c r="O34" i="7"/>
  <c r="P33"/>
  <c r="O33"/>
  <c r="P32"/>
  <c r="P21" i="12"/>
  <c r="N35" i="10"/>
  <c r="O30" i="8"/>
  <c r="P37"/>
  <c r="P39"/>
  <c r="N35"/>
  <c r="N26"/>
  <c r="N31"/>
  <c r="N25" i="9"/>
  <c r="P28"/>
  <c r="O25"/>
  <c r="P29"/>
  <c r="N32"/>
  <c r="P23"/>
  <c r="N29" i="7"/>
  <c r="N25"/>
  <c r="O23"/>
  <c r="N33"/>
  <c r="O29"/>
  <c r="N30"/>
  <c r="O25"/>
  <c r="P28"/>
  <c r="O32"/>
  <c r="O31"/>
  <c r="N23"/>
  <c r="N26"/>
  <c r="P29"/>
  <c r="O24"/>
  <c r="N32"/>
  <c r="O30"/>
  <c r="P31"/>
  <c r="P25"/>
  <c r="P26"/>
  <c r="N34"/>
  <c r="N28"/>
  <c r="P24"/>
  <c r="P23"/>
  <c r="O24" i="14"/>
  <c r="P21"/>
  <c r="O18" i="12"/>
  <c r="N17"/>
  <c r="O22"/>
  <c r="N24"/>
  <c r="N19"/>
  <c r="P22"/>
  <c r="N20"/>
  <c r="P18"/>
  <c r="N18"/>
  <c r="N21"/>
  <c r="O20"/>
  <c r="O17"/>
  <c r="O21"/>
  <c r="P23"/>
  <c r="O24"/>
  <c r="P17"/>
  <c r="P20"/>
  <c r="P24"/>
  <c r="N48" i="10"/>
  <c r="P37"/>
  <c r="O39"/>
  <c r="O38"/>
  <c r="N31"/>
  <c r="P31"/>
  <c r="O50"/>
  <c r="O47"/>
  <c r="P45"/>
  <c r="O45"/>
  <c r="P44"/>
  <c r="N42"/>
  <c r="N40"/>
  <c r="O48"/>
  <c r="N44"/>
  <c r="O43"/>
  <c r="N37"/>
  <c r="O26" i="8"/>
  <c r="O31"/>
  <c r="P33"/>
  <c r="P26"/>
  <c r="P29"/>
  <c r="O33"/>
  <c r="O39"/>
  <c r="N37"/>
  <c r="O27"/>
  <c r="N27"/>
  <c r="O29"/>
  <c r="O37"/>
  <c r="O30" i="9"/>
  <c r="N26"/>
  <c r="N30"/>
  <c r="P22"/>
  <c r="O23"/>
  <c r="P32"/>
  <c r="P30"/>
  <c r="N23"/>
  <c r="O28"/>
  <c r="P25"/>
  <c r="P33"/>
  <c r="P27"/>
  <c r="O31"/>
  <c r="O22"/>
  <c r="N27"/>
  <c r="O24"/>
  <c r="P24"/>
  <c r="O26"/>
  <c r="O32"/>
  <c r="N10" i="7"/>
  <c r="N27" s="1"/>
  <c r="P10"/>
  <c r="P27"/>
  <c r="N31"/>
  <c r="N18" i="14"/>
  <c r="N24"/>
  <c r="N26"/>
  <c r="P49" i="10" l="1"/>
  <c r="N49"/>
  <c r="P40"/>
  <c r="O34"/>
  <c r="N50"/>
  <c r="O49"/>
  <c r="O41"/>
  <c r="P33"/>
  <c r="O33"/>
  <c r="P38"/>
  <c r="N46"/>
  <c r="P41"/>
  <c r="N34"/>
  <c r="P48"/>
  <c r="P50"/>
  <c r="P39"/>
  <c r="O40"/>
  <c r="O31"/>
  <c r="O46"/>
  <c r="O36"/>
  <c r="O28" i="7"/>
  <c r="P26" i="14"/>
  <c r="O26"/>
  <c r="O20"/>
  <c r="P24"/>
  <c r="P19"/>
  <c r="P18"/>
</calcChain>
</file>

<file path=xl/sharedStrings.xml><?xml version="1.0" encoding="utf-8"?>
<sst xmlns="http://schemas.openxmlformats.org/spreadsheetml/2006/main" count="441" uniqueCount="111">
  <si>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</si>
  <si>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</si>
  <si>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</si>
  <si>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</si>
  <si>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</si>
  <si>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</si>
  <si>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</si>
  <si>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</si>
  <si>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</si>
  <si>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</si>
  <si>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</si>
  <si>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</si>
  <si>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</si>
  <si>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</si>
  <si>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</si>
  <si>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</si>
  <si>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</si>
  <si>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</si>
  <si>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</si>
  <si>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</si>
  <si>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</si>
  <si>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</si>
  <si>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</si>
  <si>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</si>
  <si>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</si>
  <si>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</si>
  <si>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</si>
  <si>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</si>
  <si>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</si>
  <si>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</si>
  <si>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</si>
  <si>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</si>
  <si>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</si>
  <si>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</si>
  <si>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</si>
  <si>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</si>
  <si>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</si>
  <si>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</si>
  <si>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</si>
  <si>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</si>
  <si>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</si>
  <si>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</si>
  <si>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</si>
  <si>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   2.3อื่น ๆ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</si>
  <si>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</si>
  <si>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</si>
  <si>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</si>
  <si>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</si>
  <si>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</si>
  <si>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</si>
  <si>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</si>
  <si>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</si>
  <si>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</si>
  <si>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</si>
  <si>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</si>
  <si>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</si>
  <si>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</si>
  <si>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</si>
  <si>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</si>
  <si>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</si>
  <si>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1.1.1  ผู้มีงานทำ</t>
  </si>
  <si>
    <t>1.1.2  ผู้ว่างงาน</t>
  </si>
  <si>
    <t>-</t>
  </si>
  <si>
    <t xml:space="preserve">             หมายเหตุ  :           ผู้ไม่ได้ทำงานในสัปดาห์การสำรวจ แต่มีงานประจำ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</si>
  <si>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</si>
  <si>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</si>
  <si>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</si>
  <si>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</si>
  <si>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</si>
  <si>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</si>
  <si>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</si>
  <si>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</si>
  <si>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</si>
  <si>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</si>
  <si>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</si>
  <si>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</si>
  <si>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</si>
  <si>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</si>
  <si>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</si>
  <si>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</si>
  <si>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</si>
  <si>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</si>
  <si>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</si>
  <si>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</si>
  <si>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</si>
  <si>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</si>
  <si>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</si>
  <si>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</si>
  <si>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</si>
  <si>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</si>
  <si>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</si>
  <si>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</si>
  <si>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</si>
  <si>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</si>
  <si>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</si>
  <si>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</si>
  <si>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</si>
  <si>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</si>
  <si>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</si>
  <si>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 xml:space="preserve">     2.3 อื่น ๆ</t>
  </si>
  <si>
    <t xml:space="preserve"> </t>
  </si>
  <si>
    <t>2.    1-9 ชั่วโมง</t>
  </si>
  <si>
    <t>1.       0 ชั่วโมง</t>
  </si>
  <si>
    <t>ตาราง  1  จำนวนและร้อยละของประชากร จำแนกตามสถานภาพแรงงานและเพศ พ.ศ. 2558</t>
  </si>
  <si>
    <t>ตาราง 2  จำนวนและร้อยละประชากรอายุ 15 ปีขึ้นไป จำแนกตามระดับการศึกษาที่สำเร็จและเพศ พ.ศ. 2558</t>
  </si>
  <si>
    <t>ตาราง 3  จำนวนและร้อยละของผู้มีงานทำ จำแนกตามระดับการศึกษาที่สำเร็จและเพศ พ.ศ. 2558</t>
  </si>
  <si>
    <t xml:space="preserve">ตาราง 4  จำนวนและร้อยละของผู้มีงานทำ จำแนกตามอาชีพและเพศ พ.ศ. 2558 </t>
  </si>
  <si>
    <t xml:space="preserve">         -</t>
  </si>
  <si>
    <t xml:space="preserve"> ตาราง 5  จำนวนและร้อยละของผู้มีงานทำ จำแนกตามอุตสาหกรรมและเพศ พ.ศ. 2558   </t>
  </si>
  <si>
    <t>ตาราง 7 จำนวนและร้อยละของผู้มีงานทำ จำแนกตามชั่วโมงการทำงานต่อสัปดาห์และเพศ พ.ศ.2558</t>
  </si>
  <si>
    <t>ตาราง 6  จำนวนและร้อยละของผู้มีงานทำ จำแนกตามสถานภาพการทำงานและเพศ พ.ศ. 2558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</si>
</sst>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99" formatCode="_-* #,##0.0_-;\-* #,##0.0_-;_-* &quot;-&quot;??_-;_-@_-"/>
    <numFmt numFmtId="200" formatCode="_-* #,##0_-;\-* #,##0_-;_-* &quot;-&quot;??_-;_-@_-"/>
    <numFmt numFmtId="201" formatCode="#,##0.0"/>
    <numFmt numFmtId="202" formatCode="0.0"/>
    <numFmt numFmtId="216" formatCode="#,##0;[Red]#,##0"/>
    <numFmt numFmtId="220" formatCode="#,##0.0;[Red]#,##0.0"/>
  </numFmts>
  <fonts count="5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name val="Cordia New"/>
      <family val="2"/>
    </font>
    <font>
      <b/>
      <sz val="10"/>
      <name val="TH SarabunPSK"/>
      <family val="2"/>
    </font>
    <font>
      <sz val="10"/>
      <name val="Cordia New"/>
      <family val="2"/>
    </font>
    <font>
      <sz val="13"/>
      <name val="Cordia New"/>
      <family val="2"/>
    </font>
    <font>
      <b/>
      <sz val="15"/>
      <name val="TH SarabunPSK"/>
      <family val="2"/>
    </font>
    <font>
      <sz val="10"/>
      <color theme="1"/>
      <name val="TH SarabunPSK"/>
      <family val="2"/>
    </font>
    <font>
      <sz val="14"/>
      <color theme="3" tint="0.39997558519241921"/>
      <name val="Cordia New"/>
      <family val="2"/>
    </font>
    <font>
      <b/>
      <sz val="12.5"/>
      <color rgb="FFC00000"/>
      <name val="TH SarabunPSK"/>
      <family val="2"/>
    </font>
    <font>
      <sz val="12.5"/>
      <color rgb="FFC00000"/>
      <name val="TH SarabunPSK"/>
      <family val="2"/>
    </font>
    <font>
      <b/>
      <sz val="12"/>
      <color rgb="FFC00000"/>
      <name val="TH SarabunPSK"/>
      <family val="2"/>
    </font>
    <font>
      <sz val="12"/>
      <color rgb="FFC00000"/>
      <name val="TH SarabunPSK"/>
      <family val="2"/>
    </font>
    <font>
      <b/>
      <sz val="11"/>
      <color rgb="FFC00000"/>
      <name val="TH SarabunPSK"/>
      <family val="2"/>
    </font>
    <font>
      <sz val="11"/>
      <color rgb="FFC00000"/>
      <name val="TH SarabunPSK"/>
      <family val="2"/>
    </font>
    <font>
      <b/>
      <sz val="10"/>
      <color rgb="FFC00000"/>
      <name val="TH SarabunPSK"/>
      <family val="2"/>
    </font>
    <font>
      <sz val="1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rgb="FFC00000"/>
      <name val="TH SarabunPSK"/>
      <family val="2"/>
    </font>
    <font>
      <b/>
      <sz val="13"/>
      <color rgb="FFC00000"/>
      <name val="TH SarabunPSK"/>
      <family val="2"/>
    </font>
    <font>
      <sz val="13"/>
      <color rgb="FFC00000"/>
      <name val="TH SarabunPSK"/>
      <family val="2"/>
    </font>
    <font>
      <sz val="12"/>
      <color theme="1"/>
      <name val="TH SarabunPSK"/>
      <family val="2"/>
    </font>
    <font>
      <b/>
      <sz val="12.5"/>
      <color rgb="FFFF0000"/>
      <name val="TH SarabunPSK"/>
      <family val="2"/>
    </font>
    <font>
      <sz val="12.5"/>
      <color rgb="FFFF0000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sz val="11"/>
      <color rgb="FFFF0000"/>
      <name val="TH SarabunPSK"/>
      <family val="2"/>
    </font>
    <font>
      <b/>
      <sz val="11"/>
      <color rgb="FFFF0000"/>
      <name val="TH SarabunPSK"/>
      <family val="2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color rgb="FFFF000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0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201" fontId="5" fillId="0" borderId="0" xfId="0" applyNumberFormat="1" applyFont="1" applyBorder="1"/>
    <xf numFmtId="3" fontId="7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 applyBorder="1"/>
    <xf numFmtId="201" fontId="7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202" fontId="5" fillId="0" borderId="0" xfId="0" applyNumberFormat="1" applyFont="1"/>
    <xf numFmtId="201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01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201" fontId="3" fillId="0" borderId="0" xfId="0" applyNumberFormat="1" applyFont="1"/>
    <xf numFmtId="0" fontId="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9" fillId="0" borderId="0" xfId="0" applyFont="1"/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201" fontId="5" fillId="0" borderId="1" xfId="0" applyNumberFormat="1" applyFont="1" applyBorder="1" applyAlignment="1">
      <alignment horizontal="right"/>
    </xf>
    <xf numFmtId="202" fontId="4" fillId="0" borderId="1" xfId="0" applyNumberFormat="1" applyFont="1" applyBorder="1"/>
    <xf numFmtId="200" fontId="5" fillId="0" borderId="0" xfId="0" applyNumberFormat="1" applyFont="1" applyBorder="1" applyAlignment="1" applyProtection="1">
      <alignment horizontal="right"/>
    </xf>
    <xf numFmtId="202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/>
    <xf numFmtId="0" fontId="10" fillId="0" borderId="2" xfId="0" applyFont="1" applyBorder="1" applyAlignment="1">
      <alignment vertical="top"/>
    </xf>
    <xf numFmtId="0" fontId="11" fillId="0" borderId="2" xfId="0" applyFont="1" applyBorder="1"/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/>
    <xf numFmtId="0" fontId="11" fillId="0" borderId="1" xfId="0" applyFont="1" applyBorder="1" applyAlignment="1">
      <alignment horizontal="left" indent="3"/>
    </xf>
    <xf numFmtId="0" fontId="11" fillId="0" borderId="1" xfId="0" applyFont="1" applyBorder="1"/>
    <xf numFmtId="0" fontId="10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201" fontId="5" fillId="0" borderId="5" xfId="0" applyNumberFormat="1" applyFont="1" applyBorder="1"/>
    <xf numFmtId="0" fontId="11" fillId="0" borderId="4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 applyProtection="1">
      <alignment horizontal="left" vertical="center"/>
    </xf>
    <xf numFmtId="3" fontId="9" fillId="0" borderId="1" xfId="0" applyNumberFormat="1" applyFont="1" applyBorder="1"/>
    <xf numFmtId="201" fontId="9" fillId="0" borderId="1" xfId="0" applyNumberFormat="1" applyFont="1" applyBorder="1" applyAlignment="1" applyProtection="1">
      <alignment horizontal="left" vertical="center"/>
    </xf>
    <xf numFmtId="0" fontId="9" fillId="0" borderId="1" xfId="0" applyFont="1" applyBorder="1"/>
    <xf numFmtId="202" fontId="15" fillId="0" borderId="1" xfId="0" applyNumberFormat="1" applyFont="1" applyBorder="1"/>
    <xf numFmtId="201" fontId="15" fillId="0" borderId="1" xfId="0" applyNumberFormat="1" applyFont="1" applyBorder="1" applyAlignment="1">
      <alignment horizontal="right"/>
    </xf>
    <xf numFmtId="202" fontId="16" fillId="0" borderId="1" xfId="0" applyNumberFormat="1" applyFont="1" applyBorder="1" applyAlignment="1">
      <alignment horizontal="right"/>
    </xf>
    <xf numFmtId="202" fontId="9" fillId="0" borderId="1" xfId="0" applyNumberFormat="1" applyFont="1" applyBorder="1" applyAlignment="1">
      <alignment horizontal="right"/>
    </xf>
    <xf numFmtId="201" fontId="9" fillId="0" borderId="1" xfId="0" applyNumberFormat="1" applyFont="1" applyBorder="1" applyAlignment="1">
      <alignment horizontal="right"/>
    </xf>
    <xf numFmtId="202" fontId="9" fillId="0" borderId="1" xfId="1" applyNumberFormat="1" applyFont="1" applyBorder="1" applyAlignment="1">
      <alignment horizontal="right"/>
    </xf>
    <xf numFmtId="0" fontId="9" fillId="0" borderId="4" xfId="0" applyFont="1" applyBorder="1" applyAlignment="1" applyProtection="1">
      <alignment horizontal="left" vertical="center"/>
    </xf>
    <xf numFmtId="0" fontId="9" fillId="0" borderId="0" xfId="0" applyFont="1" applyBorder="1"/>
    <xf numFmtId="0" fontId="15" fillId="0" borderId="0" xfId="0" applyFont="1" applyBorder="1"/>
    <xf numFmtId="0" fontId="17" fillId="0" borderId="0" xfId="0" applyFont="1"/>
    <xf numFmtId="0" fontId="18" fillId="0" borderId="0" xfId="0" applyFont="1"/>
    <xf numFmtId="3" fontId="17" fillId="0" borderId="1" xfId="0" applyNumberFormat="1" applyFont="1" applyBorder="1" applyAlignment="1">
      <alignment horizontal="right"/>
    </xf>
    <xf numFmtId="0" fontId="18" fillId="0" borderId="1" xfId="0" quotePrefix="1" applyFont="1" applyBorder="1" applyAlignment="1" applyProtection="1">
      <alignment horizontal="left" vertical="center"/>
    </xf>
    <xf numFmtId="3" fontId="18" fillId="0" borderId="1" xfId="0" applyNumberFormat="1" applyFont="1" applyBorder="1" applyAlignment="1">
      <alignment horizontal="right"/>
    </xf>
    <xf numFmtId="0" fontId="18" fillId="0" borderId="1" xfId="0" applyFont="1" applyBorder="1"/>
    <xf numFmtId="0" fontId="18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>
      <alignment horizontal="center"/>
    </xf>
    <xf numFmtId="202" fontId="17" fillId="0" borderId="1" xfId="0" applyNumberFormat="1" applyFont="1" applyBorder="1"/>
    <xf numFmtId="201" fontId="18" fillId="0" borderId="1" xfId="0" applyNumberFormat="1" applyFont="1" applyBorder="1" applyAlignment="1">
      <alignment horizontal="right"/>
    </xf>
    <xf numFmtId="0" fontId="18" fillId="0" borderId="6" xfId="0" quotePrefix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201" fontId="18" fillId="0" borderId="1" xfId="0" applyNumberFormat="1" applyFont="1" applyFill="1" applyBorder="1" applyAlignment="1">
      <alignment horizontal="right"/>
    </xf>
    <xf numFmtId="0" fontId="18" fillId="0" borderId="7" xfId="0" quotePrefix="1" applyFont="1" applyBorder="1" applyAlignment="1" applyProtection="1">
      <alignment horizontal="left" vertical="center"/>
    </xf>
    <xf numFmtId="0" fontId="20" fillId="0" borderId="0" xfId="0" applyFont="1" applyBorder="1" applyAlignment="1">
      <alignment vertical="center"/>
    </xf>
    <xf numFmtId="0" fontId="14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216" fontId="20" fillId="0" borderId="1" xfId="1" applyNumberFormat="1" applyFont="1" applyBorder="1" applyAlignment="1">
      <alignment horizontal="right" vertical="center"/>
    </xf>
    <xf numFmtId="0" fontId="14" fillId="0" borderId="1" xfId="0" quotePrefix="1" applyFont="1" applyBorder="1" applyAlignment="1" applyProtection="1">
      <alignment vertical="center"/>
    </xf>
    <xf numFmtId="216" fontId="14" fillId="0" borderId="1" xfId="1" applyNumberFormat="1" applyFont="1" applyBorder="1" applyAlignment="1">
      <alignment horizontal="right" vertical="center"/>
    </xf>
    <xf numFmtId="0" fontId="14" fillId="0" borderId="1" xfId="0" applyFont="1" applyBorder="1" applyAlignment="1" applyProtection="1">
      <alignment vertical="center"/>
    </xf>
    <xf numFmtId="0" fontId="14" fillId="0" borderId="1" xfId="0" applyFont="1" applyBorder="1" applyAlignment="1">
      <alignment vertical="center"/>
    </xf>
    <xf numFmtId="201" fontId="20" fillId="0" borderId="1" xfId="0" applyNumberFormat="1" applyFont="1" applyBorder="1" applyAlignment="1">
      <alignment horizontal="right" vertical="center"/>
    </xf>
    <xf numFmtId="201" fontId="20" fillId="0" borderId="8" xfId="0" applyNumberFormat="1" applyFont="1" applyBorder="1" applyAlignment="1">
      <alignment horizontal="right" vertical="center"/>
    </xf>
    <xf numFmtId="220" fontId="20" fillId="0" borderId="1" xfId="1" applyNumberFormat="1" applyFont="1" applyBorder="1" applyAlignment="1">
      <alignment horizontal="right" vertical="center"/>
    </xf>
    <xf numFmtId="201" fontId="14" fillId="0" borderId="1" xfId="0" applyNumberFormat="1" applyFont="1" applyBorder="1" applyAlignment="1">
      <alignment horizontal="right" vertical="center"/>
    </xf>
    <xf numFmtId="201" fontId="14" fillId="0" borderId="1" xfId="0" applyNumberFormat="1" applyFont="1" applyBorder="1" applyAlignment="1">
      <alignment vertical="center"/>
    </xf>
    <xf numFmtId="202" fontId="14" fillId="0" borderId="1" xfId="0" applyNumberFormat="1" applyFont="1" applyBorder="1" applyAlignment="1"/>
    <xf numFmtId="0" fontId="14" fillId="0" borderId="4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17" fontId="7" fillId="0" borderId="1" xfId="0" quotePrefix="1" applyNumberFormat="1" applyFont="1" applyBorder="1" applyAlignment="1">
      <alignment horizontal="left" vertical="center"/>
    </xf>
    <xf numFmtId="3" fontId="7" fillId="0" borderId="1" xfId="0" applyNumberFormat="1" applyFont="1" applyBorder="1"/>
    <xf numFmtId="0" fontId="6" fillId="0" borderId="6" xfId="0" applyFont="1" applyBorder="1" applyAlignment="1">
      <alignment horizontal="center" vertical="center"/>
    </xf>
    <xf numFmtId="202" fontId="6" fillId="0" borderId="1" xfId="0" applyNumberFormat="1" applyFont="1" applyBorder="1"/>
    <xf numFmtId="0" fontId="7" fillId="0" borderId="6" xfId="0" applyFont="1" applyBorder="1" applyAlignment="1">
      <alignment horizontal="left" vertical="center"/>
    </xf>
    <xf numFmtId="201" fontId="7" fillId="0" borderId="1" xfId="0" applyNumberFormat="1" applyFont="1" applyBorder="1" applyAlignment="1">
      <alignment horizontal="right" vertical="center"/>
    </xf>
    <xf numFmtId="17" fontId="7" fillId="0" borderId="6" xfId="0" quotePrefix="1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201" fontId="7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201" fontId="5" fillId="0" borderId="0" xfId="0" applyNumberFormat="1" applyFont="1" applyAlignment="1">
      <alignment vertical="center"/>
    </xf>
    <xf numFmtId="201" fontId="5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8" xfId="0" applyFont="1" applyBorder="1" applyAlignment="1"/>
    <xf numFmtId="0" fontId="15" fillId="0" borderId="8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9" fillId="0" borderId="10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15" fillId="0" borderId="11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9" fillId="0" borderId="0" xfId="0" applyFont="1" applyFill="1" applyBorder="1"/>
    <xf numFmtId="202" fontId="15" fillId="0" borderId="1" xfId="0" applyNumberFormat="1" applyFont="1" applyFill="1" applyBorder="1"/>
    <xf numFmtId="201" fontId="9" fillId="0" borderId="1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/>
    <xf numFmtId="0" fontId="18" fillId="0" borderId="0" xfId="0" applyFont="1" applyFill="1"/>
    <xf numFmtId="202" fontId="17" fillId="0" borderId="1" xfId="0" applyNumberFormat="1" applyFont="1" applyFill="1" applyBorder="1"/>
    <xf numFmtId="0" fontId="18" fillId="0" borderId="8" xfId="0" applyFont="1" applyFill="1" applyBorder="1"/>
    <xf numFmtId="0" fontId="20" fillId="0" borderId="1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201" fontId="20" fillId="0" borderId="1" xfId="0" applyNumberFormat="1" applyFont="1" applyFill="1" applyBorder="1" applyAlignment="1">
      <alignment horizontal="right" vertical="center"/>
    </xf>
    <xf numFmtId="201" fontId="14" fillId="0" borderId="1" xfId="0" applyNumberFormat="1" applyFont="1" applyFill="1" applyBorder="1" applyAlignment="1">
      <alignment horizontal="right" vertical="center"/>
    </xf>
    <xf numFmtId="202" fontId="14" fillId="0" borderId="1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02" fontId="4" fillId="0" borderId="1" xfId="0" applyNumberFormat="1" applyFont="1" applyFill="1" applyBorder="1"/>
    <xf numFmtId="201" fontId="5" fillId="0" borderId="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/>
    <xf numFmtId="202" fontId="6" fillId="0" borderId="1" xfId="0" applyNumberFormat="1" applyFont="1" applyFill="1" applyBorder="1"/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/>
    <xf numFmtId="201" fontId="9" fillId="0" borderId="0" xfId="0" applyNumberFormat="1" applyFont="1" applyBorder="1" applyAlignment="1">
      <alignment horizontal="right"/>
    </xf>
    <xf numFmtId="202" fontId="15" fillId="0" borderId="8" xfId="0" applyNumberFormat="1" applyFont="1" applyBorder="1"/>
    <xf numFmtId="0" fontId="4" fillId="0" borderId="5" xfId="0" applyFont="1" applyFill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17" fillId="0" borderId="5" xfId="0" applyFont="1" applyFill="1" applyBorder="1" applyAlignment="1">
      <alignment horizontal="center" vertical="center"/>
    </xf>
    <xf numFmtId="202" fontId="14" fillId="0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201" fontId="9" fillId="0" borderId="1" xfId="1" applyNumberFormat="1" applyFont="1" applyBorder="1" applyAlignment="1">
      <alignment horizontal="right"/>
    </xf>
    <xf numFmtId="216" fontId="5" fillId="0" borderId="0" xfId="0" applyNumberFormat="1" applyFont="1"/>
    <xf numFmtId="216" fontId="24" fillId="0" borderId="1" xfId="1" applyNumberFormat="1" applyFont="1" applyBorder="1" applyAlignment="1">
      <alignment horizontal="right" vertical="center"/>
    </xf>
    <xf numFmtId="216" fontId="24" fillId="0" borderId="1" xfId="1" applyNumberFormat="1" applyFont="1" applyFill="1" applyBorder="1" applyAlignment="1">
      <alignment horizontal="right" vertical="center"/>
    </xf>
    <xf numFmtId="220" fontId="24" fillId="0" borderId="1" xfId="1" applyNumberFormat="1" applyFont="1" applyBorder="1" applyAlignment="1">
      <alignment horizontal="right" vertical="center"/>
    </xf>
    <xf numFmtId="220" fontId="24" fillId="0" borderId="1" xfId="1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/>
    </xf>
    <xf numFmtId="201" fontId="11" fillId="0" borderId="1" xfId="0" applyNumberFormat="1" applyFont="1" applyBorder="1" applyAlignment="1">
      <alignment horizontal="right" vertical="center"/>
    </xf>
    <xf numFmtId="201" fontId="11" fillId="0" borderId="8" xfId="0" applyNumberFormat="1" applyFont="1" applyBorder="1" applyAlignment="1">
      <alignment horizontal="right" vertical="center"/>
    </xf>
    <xf numFmtId="201" fontId="11" fillId="0" borderId="6" xfId="0" applyNumberFormat="1" applyFont="1" applyBorder="1" applyAlignment="1">
      <alignment horizontal="right" vertical="center"/>
    </xf>
    <xf numFmtId="200" fontId="9" fillId="0" borderId="1" xfId="0" applyNumberFormat="1" applyFont="1" applyFill="1" applyBorder="1" applyAlignment="1">
      <alignment horizontal="distributed" vertical="center"/>
    </xf>
    <xf numFmtId="201" fontId="11" fillId="0" borderId="4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00" fontId="9" fillId="0" borderId="4" xfId="0" applyNumberFormat="1" applyFont="1" applyFill="1" applyBorder="1" applyAlignment="1">
      <alignment horizontal="distributed" vertical="center"/>
    </xf>
    <xf numFmtId="200" fontId="5" fillId="0" borderId="4" xfId="0" applyNumberFormat="1" applyFont="1" applyFill="1" applyBorder="1" applyAlignment="1">
      <alignment horizontal="right"/>
    </xf>
    <xf numFmtId="201" fontId="5" fillId="0" borderId="4" xfId="0" applyNumberFormat="1" applyFont="1" applyBorder="1" applyAlignment="1">
      <alignment horizontal="right"/>
    </xf>
    <xf numFmtId="0" fontId="8" fillId="0" borderId="5" xfId="0" applyFont="1" applyBorder="1" applyAlignment="1">
      <alignment vertical="center"/>
    </xf>
    <xf numFmtId="201" fontId="5" fillId="0" borderId="5" xfId="0" applyNumberFormat="1" applyFont="1" applyFill="1" applyBorder="1"/>
    <xf numFmtId="3" fontId="4" fillId="0" borderId="5" xfId="0" applyNumberFormat="1" applyFont="1" applyBorder="1" applyAlignment="1">
      <alignment horizontal="right"/>
    </xf>
    <xf numFmtId="201" fontId="4" fillId="0" borderId="5" xfId="0" applyNumberFormat="1" applyFont="1" applyBorder="1" applyAlignment="1">
      <alignment horizontal="right"/>
    </xf>
    <xf numFmtId="202" fontId="14" fillId="0" borderId="1" xfId="0" applyNumberFormat="1" applyFont="1" applyFill="1" applyBorder="1" applyAlignment="1">
      <alignment horizontal="right" vertical="center"/>
    </xf>
    <xf numFmtId="202" fontId="14" fillId="0" borderId="1" xfId="0" applyNumberFormat="1" applyFont="1" applyBorder="1" applyAlignment="1">
      <alignment horizontal="right" vertical="center"/>
    </xf>
    <xf numFmtId="202" fontId="14" fillId="0" borderId="0" xfId="0" applyNumberFormat="1" applyFont="1" applyFill="1" applyAlignment="1">
      <alignment horizontal="right" vertical="center"/>
    </xf>
    <xf numFmtId="202" fontId="14" fillId="0" borderId="1" xfId="0" applyNumberFormat="1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/>
    <xf numFmtId="0" fontId="25" fillId="0" borderId="0" xfId="0" applyFont="1"/>
    <xf numFmtId="0" fontId="26" fillId="0" borderId="3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6" xfId="0" applyFont="1" applyFill="1" applyBorder="1" applyAlignment="1"/>
    <xf numFmtId="0" fontId="26" fillId="0" borderId="0" xfId="0" applyFont="1" applyFill="1" applyBorder="1" applyAlignment="1"/>
    <xf numFmtId="201" fontId="27" fillId="0" borderId="1" xfId="0" applyNumberFormat="1" applyFont="1" applyFill="1" applyBorder="1" applyAlignment="1">
      <alignment horizontal="right" vertical="center"/>
    </xf>
    <xf numFmtId="201" fontId="27" fillId="0" borderId="4" xfId="0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9" fillId="0" borderId="1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1" xfId="0" applyNumberFormat="1" applyFont="1" applyBorder="1"/>
    <xf numFmtId="3" fontId="29" fillId="0" borderId="0" xfId="0" applyNumberFormat="1" applyFont="1" applyBorder="1"/>
    <xf numFmtId="200" fontId="29" fillId="0" borderId="0" xfId="0" applyNumberFormat="1" applyFont="1" applyFill="1" applyBorder="1" applyAlignment="1">
      <alignment horizontal="distributed" vertical="center"/>
    </xf>
    <xf numFmtId="0" fontId="29" fillId="0" borderId="1" xfId="0" applyFont="1" applyFill="1" applyBorder="1"/>
    <xf numFmtId="202" fontId="28" fillId="0" borderId="1" xfId="0" applyNumberFormat="1" applyFont="1" applyFill="1" applyBorder="1"/>
    <xf numFmtId="201" fontId="29" fillId="0" borderId="1" xfId="0" applyNumberFormat="1" applyFont="1" applyFill="1" applyBorder="1" applyAlignment="1">
      <alignment horizontal="right"/>
    </xf>
    <xf numFmtId="201" fontId="29" fillId="0" borderId="0" xfId="0" applyNumberFormat="1" applyFont="1" applyFill="1" applyBorder="1" applyAlignment="1">
      <alignment horizontal="right"/>
    </xf>
    <xf numFmtId="200" fontId="29" fillId="0" borderId="1" xfId="0" applyNumberFormat="1" applyFont="1" applyFill="1" applyBorder="1" applyAlignment="1">
      <alignment horizontal="distributed" vertical="center"/>
    </xf>
    <xf numFmtId="200" fontId="29" fillId="0" borderId="4" xfId="0" applyNumberFormat="1" applyFont="1" applyFill="1" applyBorder="1" applyAlignment="1">
      <alignment horizontal="distributed" vertical="center"/>
    </xf>
    <xf numFmtId="3" fontId="29" fillId="0" borderId="0" xfId="0" applyNumberFormat="1" applyFont="1" applyFill="1" applyAlignment="1">
      <alignment horizontal="right"/>
    </xf>
    <xf numFmtId="202" fontId="28" fillId="0" borderId="8" xfId="0" applyNumberFormat="1" applyFont="1" applyFill="1" applyBorder="1"/>
    <xf numFmtId="201" fontId="29" fillId="0" borderId="8" xfId="0" applyNumberFormat="1" applyFont="1" applyFill="1" applyBorder="1" applyAlignment="1">
      <alignment horizontal="right"/>
    </xf>
    <xf numFmtId="3" fontId="30" fillId="0" borderId="1" xfId="0" applyNumberFormat="1" applyFont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3" fontId="31" fillId="0" borderId="0" xfId="0" applyNumberFormat="1" applyFont="1" applyFill="1" applyAlignment="1">
      <alignment horizontal="right"/>
    </xf>
    <xf numFmtId="202" fontId="30" fillId="0" borderId="8" xfId="0" applyNumberFormat="1" applyFont="1" applyFill="1" applyBorder="1"/>
    <xf numFmtId="202" fontId="30" fillId="0" borderId="1" xfId="0" applyNumberFormat="1" applyFont="1" applyFill="1" applyBorder="1"/>
    <xf numFmtId="0" fontId="31" fillId="0" borderId="1" xfId="0" applyFont="1" applyFill="1" applyBorder="1"/>
    <xf numFmtId="201" fontId="31" fillId="0" borderId="1" xfId="0" applyNumberFormat="1" applyFont="1" applyFill="1" applyBorder="1" applyAlignment="1">
      <alignment horizontal="right"/>
    </xf>
    <xf numFmtId="200" fontId="32" fillId="0" borderId="1" xfId="1" applyNumberFormat="1" applyFont="1" applyBorder="1" applyAlignment="1">
      <alignment horizontal="right"/>
    </xf>
    <xf numFmtId="200" fontId="33" fillId="0" borderId="1" xfId="1" applyNumberFormat="1" applyFont="1" applyBorder="1" applyAlignment="1">
      <alignment horizontal="right"/>
    </xf>
    <xf numFmtId="200" fontId="29" fillId="0" borderId="1" xfId="0" applyNumberFormat="1" applyFont="1" applyFill="1" applyBorder="1" applyAlignment="1">
      <alignment horizontal="distributed"/>
    </xf>
    <xf numFmtId="200" fontId="33" fillId="0" borderId="0" xfId="0" applyNumberFormat="1" applyFont="1" applyBorder="1" applyAlignment="1">
      <alignment horizontal="right"/>
    </xf>
    <xf numFmtId="201" fontId="32" fillId="0" borderId="1" xfId="0" applyNumberFormat="1" applyFont="1" applyFill="1" applyBorder="1" applyAlignment="1">
      <alignment horizontal="right" vertical="center"/>
    </xf>
    <xf numFmtId="201" fontId="32" fillId="0" borderId="8" xfId="0" applyNumberFormat="1" applyFont="1" applyFill="1" applyBorder="1" applyAlignment="1">
      <alignment horizontal="right" vertical="center"/>
    </xf>
    <xf numFmtId="201" fontId="33" fillId="0" borderId="1" xfId="0" applyNumberFormat="1" applyFont="1" applyFill="1" applyBorder="1" applyAlignment="1">
      <alignment horizontal="right" vertical="center"/>
    </xf>
    <xf numFmtId="201" fontId="33" fillId="0" borderId="0" xfId="0" applyNumberFormat="1" applyFont="1" applyFill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/>
    </xf>
    <xf numFmtId="3" fontId="35" fillId="0" borderId="1" xfId="0" applyNumberFormat="1" applyFont="1" applyBorder="1" applyAlignment="1">
      <alignment horizontal="right"/>
    </xf>
    <xf numFmtId="3" fontId="35" fillId="0" borderId="1" xfId="0" applyNumberFormat="1" applyFont="1" applyFill="1" applyBorder="1" applyAlignment="1">
      <alignment horizontal="right"/>
    </xf>
    <xf numFmtId="216" fontId="35" fillId="0" borderId="1" xfId="1" applyNumberFormat="1" applyFont="1" applyFill="1" applyBorder="1" applyAlignment="1">
      <alignment horizontal="right" vertical="center"/>
    </xf>
    <xf numFmtId="202" fontId="34" fillId="0" borderId="1" xfId="0" applyNumberFormat="1" applyFont="1" applyFill="1" applyBorder="1"/>
    <xf numFmtId="201" fontId="35" fillId="0" borderId="1" xfId="0" applyNumberFormat="1" applyFont="1" applyFill="1" applyBorder="1" applyAlignment="1">
      <alignment horizontal="right"/>
    </xf>
    <xf numFmtId="201" fontId="35" fillId="0" borderId="0" xfId="0" applyNumberFormat="1" applyFont="1" applyFill="1" applyBorder="1" applyAlignment="1">
      <alignment horizontal="right"/>
    </xf>
    <xf numFmtId="201" fontId="35" fillId="0" borderId="4" xfId="0" applyNumberFormat="1" applyFont="1" applyFill="1" applyBorder="1" applyAlignment="1">
      <alignment horizontal="right"/>
    </xf>
    <xf numFmtId="201" fontId="35" fillId="0" borderId="2" xfId="0" applyNumberFormat="1" applyFont="1" applyFill="1" applyBorder="1" applyAlignment="1">
      <alignment horizontal="right"/>
    </xf>
    <xf numFmtId="0" fontId="36" fillId="0" borderId="3" xfId="0" applyFont="1" applyFill="1" applyBorder="1" applyAlignment="1">
      <alignment horizontal="center" vertical="top"/>
    </xf>
    <xf numFmtId="0" fontId="36" fillId="0" borderId="11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200" fontId="37" fillId="0" borderId="0" xfId="0" applyNumberFormat="1" applyFont="1" applyFill="1" applyBorder="1" applyAlignment="1">
      <alignment horizontal="distributed"/>
    </xf>
    <xf numFmtId="0" fontId="37" fillId="0" borderId="0" xfId="0" applyFont="1" applyFill="1"/>
    <xf numFmtId="202" fontId="36" fillId="0" borderId="1" xfId="0" applyNumberFormat="1" applyFont="1" applyFill="1" applyBorder="1"/>
    <xf numFmtId="201" fontId="37" fillId="0" borderId="1" xfId="0" applyNumberFormat="1" applyFont="1" applyFill="1" applyBorder="1" applyAlignment="1">
      <alignment horizontal="right" vertical="center"/>
    </xf>
    <xf numFmtId="201" fontId="37" fillId="0" borderId="4" xfId="0" applyNumberFormat="1" applyFont="1" applyFill="1" applyBorder="1" applyAlignment="1">
      <alignment horizontal="right" vertical="center"/>
    </xf>
    <xf numFmtId="3" fontId="36" fillId="0" borderId="1" xfId="0" applyNumberFormat="1" applyFont="1" applyBorder="1" applyAlignment="1">
      <alignment horizontal="right"/>
    </xf>
    <xf numFmtId="3" fontId="37" fillId="0" borderId="1" xfId="0" applyNumberFormat="1" applyFont="1" applyBorder="1" applyAlignment="1">
      <alignment horizontal="right"/>
    </xf>
    <xf numFmtId="200" fontId="38" fillId="0" borderId="1" xfId="0" applyNumberFormat="1" applyFont="1" applyFill="1" applyBorder="1" applyAlignment="1">
      <alignment horizontal="distributed" vertical="center"/>
    </xf>
    <xf numFmtId="200" fontId="38" fillId="0" borderId="4" xfId="0" applyNumberFormat="1" applyFont="1" applyFill="1" applyBorder="1" applyAlignment="1">
      <alignment horizontal="distributed" vertical="center"/>
    </xf>
    <xf numFmtId="202" fontId="33" fillId="0" borderId="1" xfId="0" applyNumberFormat="1" applyFont="1" applyFill="1" applyBorder="1" applyAlignment="1">
      <alignment horizontal="right" vertical="center"/>
    </xf>
    <xf numFmtId="200" fontId="37" fillId="0" borderId="1" xfId="0" applyNumberFormat="1" applyFont="1" applyFill="1" applyBorder="1" applyAlignment="1">
      <alignment horizontal="distributed"/>
    </xf>
    <xf numFmtId="200" fontId="15" fillId="0" borderId="1" xfId="0" applyNumberFormat="1" applyFont="1" applyFill="1" applyBorder="1" applyAlignment="1">
      <alignment horizontal="distributed" vertical="center"/>
    </xf>
    <xf numFmtId="3" fontId="26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39" fillId="0" borderId="0" xfId="0" applyNumberFormat="1" applyFont="1" applyAlignment="1">
      <alignment horizontal="right"/>
    </xf>
    <xf numFmtId="3" fontId="40" fillId="0" borderId="0" xfId="0" applyNumberFormat="1" applyFont="1" applyAlignment="1">
      <alignment horizontal="right"/>
    </xf>
    <xf numFmtId="0" fontId="39" fillId="0" borderId="0" xfId="0" applyFont="1" applyFill="1" applyBorder="1" applyAlignment="1"/>
    <xf numFmtId="201" fontId="40" fillId="0" borderId="1" xfId="0" applyNumberFormat="1" applyFont="1" applyFill="1" applyBorder="1" applyAlignment="1">
      <alignment horizontal="right" vertical="center"/>
    </xf>
    <xf numFmtId="201" fontId="40" fillId="0" borderId="0" xfId="0" applyNumberFormat="1" applyFont="1" applyBorder="1" applyAlignment="1">
      <alignment horizontal="right"/>
    </xf>
    <xf numFmtId="201" fontId="40" fillId="0" borderId="2" xfId="0" applyNumberFormat="1" applyFont="1" applyBorder="1" applyAlignment="1">
      <alignment horizontal="right"/>
    </xf>
    <xf numFmtId="201" fontId="40" fillId="0" borderId="8" xfId="0" applyNumberFormat="1" applyFont="1" applyFill="1" applyBorder="1" applyAlignment="1">
      <alignment horizontal="right" vertical="center"/>
    </xf>
    <xf numFmtId="201" fontId="40" fillId="0" borderId="1" xfId="0" applyNumberFormat="1" applyFont="1" applyBorder="1" applyAlignment="1">
      <alignment horizontal="right"/>
    </xf>
    <xf numFmtId="201" fontId="40" fillId="0" borderId="4" xfId="0" applyNumberFormat="1" applyFont="1" applyBorder="1" applyAlignment="1">
      <alignment horizontal="right"/>
    </xf>
    <xf numFmtId="3" fontId="39" fillId="0" borderId="1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0" fontId="7" fillId="0" borderId="1" xfId="0" applyFont="1" applyBorder="1"/>
    <xf numFmtId="3" fontId="41" fillId="0" borderId="1" xfId="0" applyNumberFormat="1" applyFont="1" applyBorder="1" applyAlignment="1">
      <alignment horizontal="right"/>
    </xf>
    <xf numFmtId="3" fontId="41" fillId="0" borderId="0" xfId="0" applyNumberFormat="1" applyFont="1" applyAlignment="1">
      <alignment horizontal="right"/>
    </xf>
    <xf numFmtId="3" fontId="42" fillId="0" borderId="1" xfId="0" applyNumberFormat="1" applyFont="1" applyBorder="1" applyAlignment="1">
      <alignment horizontal="right"/>
    </xf>
    <xf numFmtId="3" fontId="42" fillId="0" borderId="0" xfId="0" applyNumberFormat="1" applyFont="1" applyAlignment="1">
      <alignment horizontal="right"/>
    </xf>
    <xf numFmtId="3" fontId="42" fillId="0" borderId="1" xfId="0" applyNumberFormat="1" applyFont="1" applyBorder="1"/>
    <xf numFmtId="3" fontId="42" fillId="0" borderId="0" xfId="0" applyNumberFormat="1" applyFont="1" applyBorder="1"/>
    <xf numFmtId="200" fontId="42" fillId="0" borderId="1" xfId="0" applyNumberFormat="1" applyFont="1" applyFill="1" applyBorder="1" applyAlignment="1">
      <alignment horizontal="distributed" vertical="center"/>
    </xf>
    <xf numFmtId="200" fontId="42" fillId="0" borderId="0" xfId="0" applyNumberFormat="1" applyFont="1" applyFill="1" applyBorder="1" applyAlignment="1">
      <alignment horizontal="distributed" vertical="center"/>
    </xf>
    <xf numFmtId="202" fontId="42" fillId="0" borderId="1" xfId="0" applyNumberFormat="1" applyFont="1" applyFill="1" applyBorder="1" applyAlignment="1">
      <alignment horizontal="right"/>
    </xf>
    <xf numFmtId="202" fontId="42" fillId="0" borderId="1" xfId="0" applyNumberFormat="1" applyFont="1" applyFill="1" applyBorder="1" applyAlignment="1" applyProtection="1">
      <alignment horizontal="right"/>
    </xf>
    <xf numFmtId="201" fontId="42" fillId="0" borderId="1" xfId="0" applyNumberFormat="1" applyFont="1" applyFill="1" applyBorder="1" applyAlignment="1">
      <alignment horizontal="right"/>
    </xf>
    <xf numFmtId="201" fontId="43" fillId="0" borderId="1" xfId="0" applyNumberFormat="1" applyFont="1" applyFill="1" applyBorder="1" applyAlignment="1">
      <alignment horizontal="right"/>
    </xf>
    <xf numFmtId="201" fontId="43" fillId="0" borderId="0" xfId="0" applyNumberFormat="1" applyFont="1" applyFill="1" applyBorder="1" applyAlignment="1">
      <alignment horizontal="right"/>
    </xf>
    <xf numFmtId="3" fontId="44" fillId="0" borderId="1" xfId="0" applyNumberFormat="1" applyFont="1" applyBorder="1" applyAlignment="1">
      <alignment horizontal="right"/>
    </xf>
    <xf numFmtId="3" fontId="44" fillId="0" borderId="0" xfId="0" applyNumberFormat="1" applyFont="1" applyAlignment="1">
      <alignment horizontal="right"/>
    </xf>
    <xf numFmtId="3" fontId="43" fillId="0" borderId="1" xfId="0" applyNumberFormat="1" applyFont="1" applyBorder="1" applyAlignment="1">
      <alignment horizontal="right"/>
    </xf>
    <xf numFmtId="3" fontId="43" fillId="0" borderId="0" xfId="0" applyNumberFormat="1" applyFont="1" applyAlignment="1">
      <alignment horizontal="right"/>
    </xf>
    <xf numFmtId="0" fontId="43" fillId="0" borderId="1" xfId="0" applyFont="1" applyBorder="1"/>
    <xf numFmtId="0" fontId="43" fillId="0" borderId="0" xfId="0" applyFont="1"/>
    <xf numFmtId="201" fontId="45" fillId="0" borderId="1" xfId="0" applyNumberFormat="1" applyFont="1" applyFill="1" applyBorder="1" applyAlignment="1">
      <alignment horizontal="right" vertical="center"/>
    </xf>
    <xf numFmtId="200" fontId="41" fillId="0" borderId="1" xfId="0" applyNumberFormat="1" applyFont="1" applyFill="1" applyBorder="1" applyAlignment="1">
      <alignment horizontal="distributed" vertical="center"/>
    </xf>
    <xf numFmtId="202" fontId="45" fillId="0" borderId="1" xfId="0" applyNumberFormat="1" applyFont="1" applyFill="1" applyBorder="1" applyAlignment="1">
      <alignment horizontal="right"/>
    </xf>
    <xf numFmtId="202" fontId="45" fillId="0" borderId="1" xfId="0" applyNumberFormat="1" applyFont="1" applyFill="1" applyBorder="1" applyAlignment="1">
      <alignment horizontal="right" vertical="center"/>
    </xf>
    <xf numFmtId="200" fontId="46" fillId="0" borderId="0" xfId="1" applyNumberFormat="1" applyFont="1" applyAlignment="1">
      <alignment horizontal="right"/>
    </xf>
    <xf numFmtId="200" fontId="45" fillId="0" borderId="0" xfId="1" applyNumberFormat="1" applyFont="1" applyAlignment="1">
      <alignment horizontal="right"/>
    </xf>
    <xf numFmtId="200" fontId="42" fillId="0" borderId="0" xfId="0" applyNumberFormat="1" applyFont="1" applyFill="1" applyBorder="1" applyAlignment="1">
      <alignment horizontal="distributed"/>
    </xf>
    <xf numFmtId="200" fontId="45" fillId="0" borderId="0" xfId="0" applyNumberFormat="1" applyFont="1" applyFill="1" applyBorder="1" applyAlignment="1">
      <alignment horizontal="distributed" vertical="center"/>
    </xf>
    <xf numFmtId="200" fontId="46" fillId="0" borderId="1" xfId="1" applyNumberFormat="1" applyFont="1" applyBorder="1" applyAlignment="1">
      <alignment horizontal="right"/>
    </xf>
    <xf numFmtId="200" fontId="45" fillId="0" borderId="1" xfId="1" applyNumberFormat="1" applyFont="1" applyBorder="1" applyAlignment="1">
      <alignment horizontal="right"/>
    </xf>
    <xf numFmtId="200" fontId="42" fillId="0" borderId="1" xfId="0" applyNumberFormat="1" applyFont="1" applyFill="1" applyBorder="1" applyAlignment="1">
      <alignment horizontal="distributed"/>
    </xf>
    <xf numFmtId="200" fontId="45" fillId="0" borderId="1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3" fontId="47" fillId="0" borderId="1" xfId="0" applyNumberFormat="1" applyFont="1" applyBorder="1" applyAlignment="1">
      <alignment horizontal="right"/>
    </xf>
    <xf numFmtId="3" fontId="47" fillId="0" borderId="0" xfId="0" applyNumberFormat="1" applyFont="1" applyAlignment="1">
      <alignment horizontal="right"/>
    </xf>
    <xf numFmtId="3" fontId="48" fillId="0" borderId="1" xfId="0" applyNumberFormat="1" applyFont="1" applyBorder="1" applyAlignment="1">
      <alignment horizontal="right"/>
    </xf>
    <xf numFmtId="3" fontId="48" fillId="0" borderId="0" xfId="0" applyNumberFormat="1" applyFont="1" applyAlignment="1">
      <alignment horizontal="right"/>
    </xf>
    <xf numFmtId="201" fontId="48" fillId="0" borderId="1" xfId="0" applyNumberFormat="1" applyFont="1" applyFill="1" applyBorder="1" applyAlignment="1">
      <alignment horizontal="right"/>
    </xf>
    <xf numFmtId="201" fontId="48" fillId="0" borderId="4" xfId="0" applyNumberFormat="1" applyFont="1" applyFill="1" applyBorder="1" applyAlignment="1">
      <alignment horizontal="right"/>
    </xf>
    <xf numFmtId="199" fontId="49" fillId="0" borderId="1" xfId="0" applyNumberFormat="1" applyFont="1" applyFill="1" applyBorder="1" applyAlignment="1">
      <alignment horizontal="distributed"/>
    </xf>
    <xf numFmtId="3" fontId="50" fillId="0" borderId="1" xfId="0" applyNumberFormat="1" applyFont="1" applyBorder="1" applyAlignment="1">
      <alignment horizontal="right"/>
    </xf>
    <xf numFmtId="3" fontId="50" fillId="0" borderId="0" xfId="0" applyNumberFormat="1" applyFont="1" applyAlignment="1">
      <alignment horizontal="right"/>
    </xf>
    <xf numFmtId="3" fontId="49" fillId="0" borderId="1" xfId="0" applyNumberFormat="1" applyFont="1" applyBorder="1" applyAlignment="1">
      <alignment horizontal="right"/>
    </xf>
    <xf numFmtId="3" fontId="49" fillId="0" borderId="0" xfId="0" applyNumberFormat="1" applyFont="1" applyAlignment="1">
      <alignment horizontal="right"/>
    </xf>
    <xf numFmtId="200" fontId="49" fillId="0" borderId="0" xfId="0" applyNumberFormat="1" applyFont="1" applyFill="1" applyBorder="1" applyAlignment="1">
      <alignment horizontal="distributed"/>
    </xf>
    <xf numFmtId="201" fontId="49" fillId="0" borderId="1" xfId="0" applyNumberFormat="1" applyFont="1" applyFill="1" applyBorder="1" applyAlignment="1">
      <alignment horizontal="right" vertical="center"/>
    </xf>
    <xf numFmtId="202" fontId="49" fillId="0" borderId="1" xfId="0" applyNumberFormat="1" applyFont="1" applyFill="1" applyBorder="1" applyAlignment="1">
      <alignment horizontal="right"/>
    </xf>
    <xf numFmtId="201" fontId="49" fillId="0" borderId="4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201" fontId="4" fillId="0" borderId="0" xfId="0" applyNumberFormat="1" applyFont="1" applyBorder="1" applyAlignment="1">
      <alignment horizontal="right"/>
    </xf>
    <xf numFmtId="201" fontId="5" fillId="0" borderId="0" xfId="0" applyNumberFormat="1" applyFont="1" applyBorder="1" applyAlignment="1">
      <alignment horizontal="right"/>
    </xf>
    <xf numFmtId="201" fontId="5" fillId="0" borderId="2" xfId="0" applyNumberFormat="1" applyFont="1" applyBorder="1" applyAlignment="1">
      <alignment horizontal="right"/>
    </xf>
    <xf numFmtId="3" fontId="7" fillId="0" borderId="0" xfId="0" applyNumberFormat="1" applyFont="1" applyBorder="1"/>
    <xf numFmtId="200" fontId="9" fillId="0" borderId="0" xfId="0" applyNumberFormat="1" applyFont="1" applyFill="1" applyBorder="1" applyAlignment="1">
      <alignment horizontal="distributed" vertical="center"/>
    </xf>
    <xf numFmtId="202" fontId="4" fillId="0" borderId="0" xfId="0" applyNumberFormat="1" applyFont="1" applyBorder="1"/>
    <xf numFmtId="200" fontId="9" fillId="0" borderId="6" xfId="0" applyNumberFormat="1" applyFont="1" applyFill="1" applyBorder="1" applyAlignment="1">
      <alignment horizontal="distributed" vertical="center"/>
    </xf>
    <xf numFmtId="3" fontId="4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15" fillId="0" borderId="9" xfId="0" applyFont="1" applyFill="1" applyBorder="1" applyAlignment="1">
      <alignment horizontal="right"/>
    </xf>
    <xf numFmtId="202" fontId="4" fillId="0" borderId="0" xfId="0" applyNumberFormat="1" applyFont="1"/>
    <xf numFmtId="201" fontId="5" fillId="0" borderId="0" xfId="0" applyNumberFormat="1" applyFont="1" applyFill="1" applyBorder="1" applyAlignment="1">
      <alignment horizontal="right"/>
    </xf>
    <xf numFmtId="200" fontId="20" fillId="0" borderId="1" xfId="1" applyNumberFormat="1" applyFont="1" applyBorder="1" applyAlignment="1">
      <alignment horizontal="right"/>
    </xf>
    <xf numFmtId="200" fontId="14" fillId="0" borderId="1" xfId="1" applyNumberFormat="1" applyFont="1" applyBorder="1" applyAlignment="1">
      <alignment horizontal="right"/>
    </xf>
    <xf numFmtId="200" fontId="9" fillId="0" borderId="1" xfId="0" applyNumberFormat="1" applyFont="1" applyFill="1" applyBorder="1" applyAlignment="1">
      <alignment horizontal="distributed"/>
    </xf>
    <xf numFmtId="200" fontId="14" fillId="0" borderId="1" xfId="0" applyNumberFormat="1" applyFont="1" applyFill="1" applyBorder="1" applyAlignment="1">
      <alignment horizontal="distributed"/>
    </xf>
    <xf numFmtId="200" fontId="14" fillId="0" borderId="1" xfId="0" applyNumberFormat="1" applyFont="1" applyFill="1" applyBorder="1" applyAlignment="1">
      <alignment horizontal="distributed" vertical="center"/>
    </xf>
    <xf numFmtId="200" fontId="14" fillId="0" borderId="1" xfId="0" applyNumberFormat="1" applyFont="1" applyBorder="1" applyAlignment="1">
      <alignment horizontal="right"/>
    </xf>
    <xf numFmtId="202" fontId="5" fillId="0" borderId="1" xfId="0" applyNumberFormat="1" applyFont="1" applyFill="1" applyBorder="1" applyAlignment="1">
      <alignment horizontal="right"/>
    </xf>
    <xf numFmtId="201" fontId="5" fillId="0" borderId="4" xfId="0" applyNumberFormat="1" applyFont="1" applyFill="1" applyBorder="1"/>
    <xf numFmtId="200" fontId="5" fillId="0" borderId="0" xfId="0" applyNumberFormat="1" applyFont="1" applyFill="1" applyBorder="1" applyAlignment="1">
      <alignment horizontal="distributed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3" fontId="20" fillId="0" borderId="0" xfId="1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center"/>
    </xf>
    <xf numFmtId="3" fontId="32" fillId="0" borderId="6" xfId="1" applyNumberFormat="1" applyFont="1" applyFill="1" applyBorder="1" applyAlignment="1">
      <alignment horizontal="center" vertical="center"/>
    </xf>
    <xf numFmtId="3" fontId="32" fillId="0" borderId="0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3" fontId="17" fillId="0" borderId="0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36" fillId="0" borderId="12" xfId="0" applyFont="1" applyFill="1" applyBorder="1" applyAlignment="1">
      <alignment horizontal="center" vertical="top"/>
    </xf>
    <xf numFmtId="0" fontId="36" fillId="0" borderId="13" xfId="0" applyFont="1" applyFill="1" applyBorder="1" applyAlignment="1">
      <alignment horizontal="center" vertical="top"/>
    </xf>
    <xf numFmtId="0" fontId="36" fillId="0" borderId="14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202" fontId="11" fillId="0" borderId="1" xfId="0" applyNumberFormat="1" applyFont="1" applyBorder="1" applyAlignment="1">
      <alignment horizontal="right" vertical="center"/>
    </xf>
    <xf numFmtId="0" fontId="42" fillId="0" borderId="1" xfId="0" applyNumberFormat="1" applyFont="1" applyFill="1" applyBorder="1" applyAlignment="1">
      <alignment horizontal="distributed" vertical="center"/>
    </xf>
    <xf numFmtId="0" fontId="9" fillId="0" borderId="1" xfId="0" applyNumberFormat="1" applyFont="1" applyFill="1" applyBorder="1" applyAlignment="1">
      <alignment horizontal="distributed" vertical="center"/>
    </xf>
    <xf numFmtId="200" fontId="5" fillId="0" borderId="1" xfId="0" applyNumberFormat="1" applyFont="1" applyFill="1" applyBorder="1" applyAlignment="1">
      <alignment horizontal="distributed" vertical="center"/>
    </xf>
    <xf numFmtId="3" fontId="5" fillId="0" borderId="1" xfId="0" applyNumberFormat="1" applyFont="1" applyBorder="1"/>
    <xf numFmtId="200" fontId="20" fillId="0" borderId="0" xfId="1" applyNumberFormat="1" applyFont="1" applyAlignment="1">
      <alignment horizontal="right"/>
    </xf>
    <xf numFmtId="200" fontId="14" fillId="0" borderId="0" xfId="1" applyNumberFormat="1" applyFont="1" applyAlignment="1">
      <alignment horizontal="right"/>
    </xf>
    <xf numFmtId="200" fontId="9" fillId="0" borderId="0" xfId="0" applyNumberFormat="1" applyFont="1" applyFill="1" applyBorder="1" applyAlignment="1">
      <alignment horizontal="distributed"/>
    </xf>
    <xf numFmtId="200" fontId="14" fillId="0" borderId="0" xfId="0" applyNumberFormat="1" applyFont="1" applyFill="1" applyBorder="1" applyAlignment="1">
      <alignment horizontal="distributed"/>
    </xf>
    <xf numFmtId="200" fontId="51" fillId="0" borderId="0" xfId="0" applyNumberFormat="1" applyFont="1" applyFill="1" applyBorder="1" applyAlignment="1">
      <alignment horizontal="distributed"/>
    </xf>
    <xf numFmtId="200" fontId="14" fillId="0" borderId="0" xfId="0" applyNumberFormat="1" applyFont="1" applyFill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16</xdr:row>
      <xdr:rowOff>0</xdr:rowOff>
    </xdr:from>
    <xdr:to>
      <xdr:col>0</xdr:col>
      <xdr:colOff>942975</xdr:colOff>
      <xdr:row>16</xdr:row>
      <xdr:rowOff>228600</xdr:rowOff>
    </xdr:to>
    <xdr:grpSp>
      <xdr:nvGrpSpPr>
        <xdr:cNvPr id="22190" name="Group 13"/>
        <xdr:cNvGrpSpPr>
          <a:grpSpLocks/>
        </xdr:cNvGrpSpPr>
      </xdr:nvGrpSpPr>
      <xdr:grpSpPr bwMode="auto">
        <a:xfrm>
          <a:off x="819150" y="4343400"/>
          <a:ext cx="123825" cy="228600"/>
          <a:chOff x="96" y="165"/>
          <a:chExt cx="15" cy="32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6" y="165"/>
            <a:ext cx="15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2202" name="Group 15"/>
          <xdr:cNvGrpSpPr>
            <a:grpSpLocks/>
          </xdr:cNvGrpSpPr>
        </xdr:nvGrpSpPr>
        <xdr:grpSpPr bwMode="auto">
          <a:xfrm>
            <a:off x="98" y="184"/>
            <a:ext cx="13" cy="10"/>
            <a:chOff x="98" y="168"/>
            <a:chExt cx="13" cy="10"/>
          </a:xfrm>
        </xdr:grpSpPr>
        <xdr:sp macro="" textlink="">
          <xdr:nvSpPr>
            <xdr:cNvPr id="22203" name="Line 16"/>
            <xdr:cNvSpPr>
              <a:spLocks noChangeShapeType="1"/>
            </xdr:cNvSpPr>
          </xdr:nvSpPr>
          <xdr:spPr bwMode="auto">
            <a:xfrm>
              <a:off x="98" y="178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204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276225</xdr:rowOff>
    </xdr:from>
    <xdr:to>
      <xdr:col>0</xdr:col>
      <xdr:colOff>942975</xdr:colOff>
      <xdr:row>6</xdr:row>
      <xdr:rowOff>209550</xdr:rowOff>
    </xdr:to>
    <xdr:grpSp>
      <xdr:nvGrpSpPr>
        <xdr:cNvPr id="22191" name="Group 19"/>
        <xdr:cNvGrpSpPr>
          <a:grpSpLocks/>
        </xdr:cNvGrpSpPr>
      </xdr:nvGrpSpPr>
      <xdr:grpSpPr bwMode="auto">
        <a:xfrm>
          <a:off x="809625" y="1323975"/>
          <a:ext cx="133350" cy="238125"/>
          <a:chOff x="95" y="166"/>
          <a:chExt cx="16" cy="30"/>
        </a:xfrm>
      </xdr:grpSpPr>
      <xdr:sp macro="" textlink="">
        <xdr:nvSpPr>
          <xdr:cNvPr id="1044" name="Text Box 20"/>
          <xdr:cNvSpPr txBox="1">
            <a:spLocks noChangeArrowheads="1"/>
          </xdr:cNvSpPr>
        </xdr:nvSpPr>
        <xdr:spPr bwMode="auto">
          <a:xfrm>
            <a:off x="95" y="166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2198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22199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200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952500</xdr:colOff>
      <xdr:row>23</xdr:row>
      <xdr:rowOff>295275</xdr:rowOff>
    </xdr:from>
    <xdr:to>
      <xdr:col>1</xdr:col>
      <xdr:colOff>76200</xdr:colOff>
      <xdr:row>24</xdr:row>
      <xdr:rowOff>219075</xdr:rowOff>
    </xdr:to>
    <xdr:grpSp>
      <xdr:nvGrpSpPr>
        <xdr:cNvPr id="22192" name="Group 24"/>
        <xdr:cNvGrpSpPr>
          <a:grpSpLocks/>
        </xdr:cNvGrpSpPr>
      </xdr:nvGrpSpPr>
      <xdr:grpSpPr bwMode="auto">
        <a:xfrm>
          <a:off x="952500" y="6772275"/>
          <a:ext cx="257175" cy="228600"/>
          <a:chOff x="100" y="182"/>
          <a:chExt cx="12" cy="12"/>
        </a:xfrm>
      </xdr:grpSpPr>
      <xdr:sp macro="" textlink="">
        <xdr:nvSpPr>
          <xdr:cNvPr id="18" name="Text Box 25"/>
          <xdr:cNvSpPr txBox="1">
            <a:spLocks noChangeArrowheads="1"/>
          </xdr:cNvSpPr>
        </xdr:nvSpPr>
        <xdr:spPr bwMode="auto">
          <a:xfrm>
            <a:off x="100" y="182"/>
            <a:ext cx="12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22194" name="Group 26"/>
          <xdr:cNvGrpSpPr>
            <a:grpSpLocks/>
          </xdr:cNvGrpSpPr>
        </xdr:nvGrpSpPr>
        <xdr:grpSpPr bwMode="auto">
          <a:xfrm>
            <a:off x="101" y="187"/>
            <a:ext cx="5" cy="7"/>
            <a:chOff x="101" y="171"/>
            <a:chExt cx="5" cy="7"/>
          </a:xfrm>
        </xdr:grpSpPr>
        <xdr:sp macro="" textlink="">
          <xdr:nvSpPr>
            <xdr:cNvPr id="22195" name="Line 27"/>
            <xdr:cNvSpPr>
              <a:spLocks noChangeShapeType="1"/>
            </xdr:cNvSpPr>
          </xdr:nvSpPr>
          <xdr:spPr bwMode="auto">
            <a:xfrm flipV="1">
              <a:off x="101" y="178"/>
              <a:ext cx="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196" name="Line 28"/>
            <xdr:cNvSpPr>
              <a:spLocks noChangeShapeType="1"/>
            </xdr:cNvSpPr>
          </xdr:nvSpPr>
          <xdr:spPr bwMode="auto">
            <a:xfrm flipV="1">
              <a:off x="104" y="171"/>
              <a:ext cx="2" cy="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opLeftCell="B1" workbookViewId="0">
      <selection activeCell="O12" sqref="O12"/>
    </sheetView>
  </sheetViews>
  <sheetFormatPr defaultRowHeight="21.75"/>
  <cols>
    <col min="1" max="1" width="21" customWidth="1"/>
    <col min="2" max="16" width="8.7109375" customWidth="1"/>
    <col min="17" max="17" width="9.28515625" customWidth="1"/>
  </cols>
  <sheetData>
    <row r="1" spans="1:18">
      <c r="A1" s="213" t="s">
        <v>103</v>
      </c>
      <c r="B1" s="213"/>
      <c r="C1" s="213"/>
      <c r="D1" s="213"/>
      <c r="E1" s="213"/>
      <c r="F1" s="213"/>
      <c r="G1" s="36"/>
      <c r="H1" s="37"/>
      <c r="I1" s="37"/>
      <c r="J1" s="37"/>
      <c r="K1" s="37"/>
      <c r="L1" s="37"/>
      <c r="M1" s="37"/>
      <c r="N1" s="37"/>
      <c r="O1" s="37"/>
      <c r="P1" s="37"/>
    </row>
    <row r="2" spans="1:18" ht="3" customHeight="1">
      <c r="A2" s="38"/>
      <c r="B2" s="38"/>
      <c r="C2" s="38"/>
      <c r="D2" s="38"/>
      <c r="E2" s="38"/>
      <c r="F2" s="38"/>
      <c r="G2" s="38"/>
      <c r="H2" s="39"/>
      <c r="I2" s="39"/>
      <c r="J2" s="39"/>
      <c r="K2" s="39"/>
      <c r="L2" s="39"/>
      <c r="M2" s="39"/>
      <c r="N2" s="39"/>
      <c r="O2" s="39"/>
      <c r="P2" s="39"/>
    </row>
    <row r="3" spans="1:18" ht="21" customHeight="1">
      <c r="A3" s="372" t="s">
        <v>3</v>
      </c>
      <c r="B3" s="374" t="s">
        <v>90</v>
      </c>
      <c r="C3" s="375"/>
      <c r="D3" s="376"/>
      <c r="E3" s="377" t="s">
        <v>91</v>
      </c>
      <c r="F3" s="378"/>
      <c r="G3" s="379"/>
      <c r="H3" s="380" t="s">
        <v>92</v>
      </c>
      <c r="I3" s="381"/>
      <c r="J3" s="382"/>
      <c r="K3" s="380" t="s">
        <v>93</v>
      </c>
      <c r="L3" s="381"/>
      <c r="M3" s="382"/>
      <c r="N3" s="368" t="s">
        <v>94</v>
      </c>
      <c r="O3" s="369"/>
      <c r="P3" s="370"/>
    </row>
    <row r="4" spans="1:18" ht="21" customHeight="1">
      <c r="A4" s="373"/>
      <c r="B4" s="217" t="s">
        <v>1</v>
      </c>
      <c r="C4" s="217" t="s">
        <v>2</v>
      </c>
      <c r="D4" s="217" t="s">
        <v>5</v>
      </c>
      <c r="E4" s="142" t="s">
        <v>1</v>
      </c>
      <c r="F4" s="142" t="s">
        <v>2</v>
      </c>
      <c r="G4" s="142" t="s">
        <v>5</v>
      </c>
      <c r="H4" s="142" t="s">
        <v>1</v>
      </c>
      <c r="I4" s="142" t="s">
        <v>2</v>
      </c>
      <c r="J4" s="142" t="s">
        <v>5</v>
      </c>
      <c r="K4" s="40" t="s">
        <v>1</v>
      </c>
      <c r="L4" s="40" t="s">
        <v>2</v>
      </c>
      <c r="M4" s="40" t="s">
        <v>5</v>
      </c>
      <c r="N4" s="40" t="s">
        <v>1</v>
      </c>
      <c r="O4" s="40" t="s">
        <v>2</v>
      </c>
      <c r="P4" s="40" t="s">
        <v>5</v>
      </c>
    </row>
    <row r="5" spans="1:18" ht="21" customHeight="1">
      <c r="A5" s="114"/>
      <c r="B5" s="218"/>
      <c r="C5" s="219"/>
      <c r="D5" s="219"/>
      <c r="E5" s="143"/>
      <c r="F5" s="143"/>
      <c r="G5" s="143"/>
      <c r="H5" s="371" t="s">
        <v>7</v>
      </c>
      <c r="I5" s="371"/>
      <c r="J5" s="371"/>
      <c r="K5" s="115"/>
      <c r="L5" s="115"/>
      <c r="M5" s="115"/>
      <c r="N5" s="115"/>
      <c r="O5" s="115"/>
      <c r="P5" s="116"/>
    </row>
    <row r="6" spans="1:18" ht="20.25" customHeight="1">
      <c r="A6" s="41" t="s">
        <v>4</v>
      </c>
      <c r="B6" s="281">
        <v>846826</v>
      </c>
      <c r="C6" s="281">
        <v>407263</v>
      </c>
      <c r="D6" s="281">
        <v>439563</v>
      </c>
      <c r="E6" s="293">
        <v>847660</v>
      </c>
      <c r="F6" s="293">
        <v>407645</v>
      </c>
      <c r="G6" s="284">
        <v>440015</v>
      </c>
      <c r="H6" s="176">
        <v>848589</v>
      </c>
      <c r="I6" s="176">
        <v>408040</v>
      </c>
      <c r="J6" s="176">
        <v>440549</v>
      </c>
      <c r="K6" s="176">
        <v>849252</v>
      </c>
      <c r="L6" s="176">
        <v>408312</v>
      </c>
      <c r="M6" s="176">
        <v>440940</v>
      </c>
      <c r="N6" s="193">
        <f t="shared" ref="N6:P15" si="0">(B6+E6+H6+K6)/4</f>
        <v>848081.75</v>
      </c>
      <c r="O6" s="193">
        <f t="shared" si="0"/>
        <v>407815</v>
      </c>
      <c r="P6" s="192">
        <f t="shared" si="0"/>
        <v>440266.75</v>
      </c>
    </row>
    <row r="7" spans="1:18" ht="20.25" customHeight="1">
      <c r="A7" s="42" t="s">
        <v>44</v>
      </c>
      <c r="B7" s="282">
        <v>570767.03</v>
      </c>
      <c r="C7" s="282">
        <v>318722.26</v>
      </c>
      <c r="D7" s="282">
        <v>252044.77</v>
      </c>
      <c r="E7" s="294">
        <v>587094</v>
      </c>
      <c r="F7" s="294">
        <v>321611</v>
      </c>
      <c r="G7" s="285">
        <v>265483</v>
      </c>
      <c r="H7" s="346">
        <v>600799</v>
      </c>
      <c r="I7" s="346">
        <v>319886</v>
      </c>
      <c r="J7" s="346">
        <v>280913</v>
      </c>
      <c r="K7" s="346">
        <v>593472</v>
      </c>
      <c r="L7" s="346">
        <v>313064</v>
      </c>
      <c r="M7" s="346">
        <v>280408</v>
      </c>
      <c r="N7" s="195">
        <f t="shared" si="0"/>
        <v>588033.00750000007</v>
      </c>
      <c r="O7" s="195">
        <f t="shared" si="0"/>
        <v>318320.815</v>
      </c>
      <c r="P7" s="194">
        <f t="shared" si="0"/>
        <v>269712.1925</v>
      </c>
    </row>
    <row r="8" spans="1:18" ht="20.25" customHeight="1">
      <c r="A8" s="42" t="s">
        <v>39</v>
      </c>
      <c r="B8" s="282">
        <v>536638.96</v>
      </c>
      <c r="C8" s="282">
        <v>309717.15999999997</v>
      </c>
      <c r="D8" s="282">
        <v>226921.79</v>
      </c>
      <c r="E8" s="294">
        <v>553839</v>
      </c>
      <c r="F8" s="294">
        <v>313816</v>
      </c>
      <c r="G8" s="285">
        <v>240023</v>
      </c>
      <c r="H8" s="346">
        <v>600444</v>
      </c>
      <c r="I8" s="346">
        <v>319886</v>
      </c>
      <c r="J8" s="346">
        <v>280557.88</v>
      </c>
      <c r="K8" s="346">
        <v>593472</v>
      </c>
      <c r="L8" s="346">
        <v>313064</v>
      </c>
      <c r="M8" s="346">
        <v>280408</v>
      </c>
      <c r="N8" s="195">
        <f t="shared" si="0"/>
        <v>571098.49</v>
      </c>
      <c r="O8" s="195">
        <f t="shared" si="0"/>
        <v>314120.78999999998</v>
      </c>
      <c r="P8" s="194">
        <f t="shared" si="0"/>
        <v>256977.66750000001</v>
      </c>
    </row>
    <row r="9" spans="1:18" ht="20.25" customHeight="1">
      <c r="A9" s="43" t="s">
        <v>60</v>
      </c>
      <c r="B9" s="282">
        <v>536181.47</v>
      </c>
      <c r="C9" s="282">
        <v>309452.94</v>
      </c>
      <c r="D9" s="282">
        <v>226727.54</v>
      </c>
      <c r="E9" s="294">
        <v>552262</v>
      </c>
      <c r="F9" s="294">
        <v>313314</v>
      </c>
      <c r="G9" s="285">
        <v>238948</v>
      </c>
      <c r="H9" s="346">
        <v>598290</v>
      </c>
      <c r="I9" s="346">
        <v>319050</v>
      </c>
      <c r="J9" s="346">
        <v>279240</v>
      </c>
      <c r="K9" s="346">
        <v>592163</v>
      </c>
      <c r="L9" s="346">
        <v>312212</v>
      </c>
      <c r="M9" s="346">
        <v>279951</v>
      </c>
      <c r="N9" s="195">
        <f t="shared" si="0"/>
        <v>569724.11749999993</v>
      </c>
      <c r="O9" s="195">
        <f t="shared" si="0"/>
        <v>313507.23499999999</v>
      </c>
      <c r="P9" s="194">
        <f t="shared" si="0"/>
        <v>256216.63500000001</v>
      </c>
    </row>
    <row r="10" spans="1:18" ht="20.25" customHeight="1">
      <c r="A10" s="43" t="s">
        <v>61</v>
      </c>
      <c r="B10" s="282">
        <v>458.48</v>
      </c>
      <c r="C10" s="282">
        <v>264.23</v>
      </c>
      <c r="D10" s="282">
        <v>194.26</v>
      </c>
      <c r="E10" s="294">
        <v>1577</v>
      </c>
      <c r="F10" s="294">
        <v>502</v>
      </c>
      <c r="G10" s="285">
        <v>1075</v>
      </c>
      <c r="H10" s="346">
        <v>2154</v>
      </c>
      <c r="I10" s="346">
        <v>836</v>
      </c>
      <c r="J10" s="346">
        <v>1318</v>
      </c>
      <c r="K10" s="346">
        <v>1309</v>
      </c>
      <c r="L10" s="346">
        <v>852</v>
      </c>
      <c r="M10" s="346">
        <v>457</v>
      </c>
      <c r="N10" s="195">
        <f>(B10+E10+H10+K10)/4</f>
        <v>1374.62</v>
      </c>
      <c r="O10" s="195">
        <f>(C10+F10+I10+L10)/4</f>
        <v>613.5575</v>
      </c>
      <c r="P10" s="194">
        <f>(D10+G10+J10+M10)/4</f>
        <v>761.06500000000005</v>
      </c>
    </row>
    <row r="11" spans="1:18" ht="20.25" customHeight="1">
      <c r="A11" s="41" t="s">
        <v>40</v>
      </c>
      <c r="B11" s="282">
        <v>34128.07</v>
      </c>
      <c r="C11" s="282">
        <v>9005.1</v>
      </c>
      <c r="D11" s="282">
        <v>25122.97</v>
      </c>
      <c r="E11" s="294">
        <v>33255</v>
      </c>
      <c r="F11" s="294">
        <v>7795</v>
      </c>
      <c r="G11" s="285">
        <v>25460</v>
      </c>
      <c r="H11" s="346">
        <v>355</v>
      </c>
      <c r="I11" s="346" t="s">
        <v>62</v>
      </c>
      <c r="J11" s="346">
        <v>355</v>
      </c>
      <c r="K11" s="351">
        <v>0</v>
      </c>
      <c r="L11" s="351">
        <v>0</v>
      </c>
      <c r="M11" s="351">
        <v>0</v>
      </c>
      <c r="N11" s="195">
        <f t="shared" si="0"/>
        <v>16934.517500000002</v>
      </c>
      <c r="O11" s="195">
        <f>(C11+F11)/2</f>
        <v>8400.0499999999993</v>
      </c>
      <c r="P11" s="194">
        <f t="shared" si="0"/>
        <v>12734.4925</v>
      </c>
    </row>
    <row r="12" spans="1:18" ht="20.25" customHeight="1">
      <c r="A12" s="42" t="s">
        <v>45</v>
      </c>
      <c r="B12" s="282">
        <v>276058.96999999997</v>
      </c>
      <c r="C12" s="282">
        <v>88540.73</v>
      </c>
      <c r="D12" s="282">
        <v>187518.23</v>
      </c>
      <c r="E12" s="294">
        <v>260566</v>
      </c>
      <c r="F12" s="294">
        <v>86034</v>
      </c>
      <c r="G12" s="285">
        <v>174532</v>
      </c>
      <c r="H12" s="346">
        <v>247790</v>
      </c>
      <c r="I12" s="346">
        <v>88154</v>
      </c>
      <c r="J12" s="346">
        <v>159636</v>
      </c>
      <c r="K12" s="346">
        <v>255780</v>
      </c>
      <c r="L12" s="346">
        <v>95248</v>
      </c>
      <c r="M12" s="346">
        <v>160532</v>
      </c>
      <c r="N12" s="195">
        <f t="shared" si="0"/>
        <v>260048.74249999999</v>
      </c>
      <c r="O12" s="195">
        <f t="shared" si="0"/>
        <v>89494.182499999995</v>
      </c>
      <c r="P12" s="194">
        <f t="shared" si="0"/>
        <v>170554.5575</v>
      </c>
    </row>
    <row r="13" spans="1:18" ht="20.25" customHeight="1">
      <c r="A13" s="41" t="s">
        <v>41</v>
      </c>
      <c r="B13" s="282">
        <v>56036.26</v>
      </c>
      <c r="C13" s="282">
        <v>454.18</v>
      </c>
      <c r="D13" s="282">
        <v>55582.080000000002</v>
      </c>
      <c r="E13" s="294">
        <v>43809</v>
      </c>
      <c r="F13" s="294">
        <v>747</v>
      </c>
      <c r="G13" s="285">
        <v>43062</v>
      </c>
      <c r="H13" s="346">
        <v>29598</v>
      </c>
      <c r="I13" s="346">
        <v>755</v>
      </c>
      <c r="J13" s="346">
        <v>28843</v>
      </c>
      <c r="K13" s="346">
        <v>30444</v>
      </c>
      <c r="L13" s="351">
        <v>0</v>
      </c>
      <c r="M13" s="346">
        <v>30444</v>
      </c>
      <c r="N13" s="195">
        <v>41003</v>
      </c>
      <c r="O13" s="195">
        <f t="shared" si="0"/>
        <v>489.04500000000002</v>
      </c>
      <c r="P13" s="194">
        <v>39809</v>
      </c>
    </row>
    <row r="14" spans="1:18" ht="20.25" customHeight="1">
      <c r="A14" s="41" t="s">
        <v>42</v>
      </c>
      <c r="B14" s="282">
        <v>76967.62</v>
      </c>
      <c r="C14" s="282">
        <v>35649.949999999997</v>
      </c>
      <c r="D14" s="282">
        <v>41317.67</v>
      </c>
      <c r="E14" s="294">
        <v>72739</v>
      </c>
      <c r="F14" s="294">
        <v>35084</v>
      </c>
      <c r="G14" s="285">
        <v>37655</v>
      </c>
      <c r="H14" s="346">
        <v>76257</v>
      </c>
      <c r="I14" s="346">
        <v>36382</v>
      </c>
      <c r="J14" s="346">
        <v>39875</v>
      </c>
      <c r="K14" s="346">
        <v>78818</v>
      </c>
      <c r="L14" s="346">
        <v>37812</v>
      </c>
      <c r="M14" s="346">
        <v>41006</v>
      </c>
      <c r="N14" s="195">
        <f t="shared" si="0"/>
        <v>76195.404999999999</v>
      </c>
      <c r="O14" s="195">
        <f t="shared" si="0"/>
        <v>36231.987500000003</v>
      </c>
      <c r="P14" s="194">
        <f t="shared" si="0"/>
        <v>39963.417499999996</v>
      </c>
      <c r="R14" s="216"/>
    </row>
    <row r="15" spans="1:18" ht="20.25" customHeight="1">
      <c r="A15" s="41" t="s">
        <v>43</v>
      </c>
      <c r="B15" s="282">
        <v>143055.09</v>
      </c>
      <c r="C15" s="282">
        <v>52436.6</v>
      </c>
      <c r="D15" s="282">
        <v>90618.49</v>
      </c>
      <c r="E15" s="294">
        <v>144018</v>
      </c>
      <c r="F15" s="294">
        <v>50203</v>
      </c>
      <c r="G15" s="285">
        <v>93815</v>
      </c>
      <c r="H15" s="346">
        <v>141935</v>
      </c>
      <c r="I15" s="346">
        <v>51017</v>
      </c>
      <c r="J15" s="346">
        <v>90918</v>
      </c>
      <c r="K15" s="346">
        <v>146518</v>
      </c>
      <c r="L15" s="346">
        <v>57436</v>
      </c>
      <c r="M15" s="346">
        <v>89082</v>
      </c>
      <c r="N15" s="195">
        <f t="shared" si="0"/>
        <v>143881.52249999999</v>
      </c>
      <c r="O15" s="195">
        <f t="shared" si="0"/>
        <v>52773.15</v>
      </c>
      <c r="P15" s="194">
        <f t="shared" si="0"/>
        <v>91108.372499999998</v>
      </c>
    </row>
    <row r="16" spans="1:18" ht="19.5" customHeight="1">
      <c r="A16" s="44"/>
      <c r="B16" s="220"/>
      <c r="C16" s="221"/>
      <c r="D16" s="221"/>
      <c r="E16" s="286"/>
      <c r="F16" s="286"/>
      <c r="G16" s="286"/>
      <c r="H16" s="167"/>
      <c r="I16" s="168" t="s">
        <v>6</v>
      </c>
      <c r="J16" s="167"/>
      <c r="K16" s="121"/>
      <c r="L16" s="121"/>
      <c r="M16" s="121"/>
      <c r="N16" s="121"/>
      <c r="O16" s="121"/>
      <c r="P16" s="122"/>
    </row>
    <row r="17" spans="1:16" ht="20.25" customHeight="1">
      <c r="A17" s="41" t="s">
        <v>4</v>
      </c>
      <c r="B17" s="222">
        <v>100</v>
      </c>
      <c r="C17" s="222">
        <v>100</v>
      </c>
      <c r="D17" s="222">
        <v>100</v>
      </c>
      <c r="E17" s="287">
        <v>100</v>
      </c>
      <c r="F17" s="287">
        <v>100</v>
      </c>
      <c r="G17" s="290">
        <v>100</v>
      </c>
      <c r="H17" s="347">
        <v>100</v>
      </c>
      <c r="I17" s="347">
        <v>100</v>
      </c>
      <c r="J17" s="347">
        <v>100</v>
      </c>
      <c r="K17" s="187">
        <v>100</v>
      </c>
      <c r="L17" s="188">
        <v>100</v>
      </c>
      <c r="M17" s="188">
        <v>100</v>
      </c>
      <c r="N17" s="189">
        <f>(B17+E17+H17+K17)/4</f>
        <v>100</v>
      </c>
      <c r="O17" s="189">
        <f>(C17+F17+I17+L17)/4</f>
        <v>100</v>
      </c>
      <c r="P17" s="187">
        <v>100</v>
      </c>
    </row>
    <row r="18" spans="1:16" ht="20.25" customHeight="1">
      <c r="A18" s="42" t="s">
        <v>44</v>
      </c>
      <c r="B18" s="222">
        <v>67.400744663012233</v>
      </c>
      <c r="C18" s="222">
        <v>78.259566913763351</v>
      </c>
      <c r="D18" s="222">
        <v>57.4</v>
      </c>
      <c r="E18" s="291">
        <f t="shared" ref="E18:J18" si="1">E7/E6*100</f>
        <v>69.260552580043893</v>
      </c>
      <c r="F18" s="291">
        <f t="shared" si="1"/>
        <v>78.894871763421605</v>
      </c>
      <c r="G18" s="288">
        <f t="shared" si="1"/>
        <v>60.33498857993478</v>
      </c>
      <c r="H18" s="348">
        <f t="shared" si="1"/>
        <v>70.799762900532528</v>
      </c>
      <c r="I18" s="348">
        <f t="shared" si="1"/>
        <v>78.395745515145578</v>
      </c>
      <c r="J18" s="348">
        <f t="shared" si="1"/>
        <v>63.764303176264157</v>
      </c>
      <c r="K18" s="187">
        <v>69.88173121758912</v>
      </c>
      <c r="L18" s="187">
        <v>76.672740453378779</v>
      </c>
      <c r="M18" s="187">
        <v>63.593232639361361</v>
      </c>
      <c r="N18" s="187">
        <f t="shared" ref="K18:P18" si="2">N7/N6*100</f>
        <v>69.336830735952063</v>
      </c>
      <c r="O18" s="187">
        <f t="shared" si="2"/>
        <v>78.055200274634331</v>
      </c>
      <c r="P18" s="187">
        <f t="shared" si="2"/>
        <v>61.261086034773236</v>
      </c>
    </row>
    <row r="19" spans="1:16" ht="20.25" customHeight="1">
      <c r="A19" s="42" t="s">
        <v>39</v>
      </c>
      <c r="B19" s="222">
        <v>63.370628676965509</v>
      </c>
      <c r="C19" s="222">
        <v>76.099999999999994</v>
      </c>
      <c r="D19" s="222">
        <v>51.7</v>
      </c>
      <c r="E19" s="291">
        <v>65.400000000000006</v>
      </c>
      <c r="F19" s="291">
        <f t="shared" ref="F19:N19" si="3">F8/F6*100</f>
        <v>76.982668743637234</v>
      </c>
      <c r="G19" s="288">
        <f t="shared" si="3"/>
        <v>54.548822199243205</v>
      </c>
      <c r="H19" s="348">
        <f t="shared" si="3"/>
        <v>70.757928749960229</v>
      </c>
      <c r="I19" s="348">
        <f t="shared" si="3"/>
        <v>78.395745515145578</v>
      </c>
      <c r="J19" s="348">
        <f t="shared" si="3"/>
        <v>63.683694662795745</v>
      </c>
      <c r="K19" s="187">
        <v>69.88173121758912</v>
      </c>
      <c r="L19" s="187">
        <v>76.672740453378779</v>
      </c>
      <c r="M19" s="187">
        <v>63.593232639361361</v>
      </c>
      <c r="N19" s="187">
        <f t="shared" si="3"/>
        <v>67.340028246097745</v>
      </c>
      <c r="O19" s="187">
        <v>77.5</v>
      </c>
      <c r="P19" s="187">
        <f>P8/P6*100</f>
        <v>58.368629359359979</v>
      </c>
    </row>
    <row r="20" spans="1:16" ht="20.25" customHeight="1">
      <c r="A20" s="43" t="s">
        <v>60</v>
      </c>
      <c r="B20" s="222">
        <v>63.316604591734304</v>
      </c>
      <c r="C20" s="222">
        <v>75.983563446716246</v>
      </c>
      <c r="D20" s="222">
        <v>51.580214895248233</v>
      </c>
      <c r="E20" s="291">
        <f t="shared" ref="E20:O20" si="4">E9/E6*100</f>
        <v>65.151357855744052</v>
      </c>
      <c r="F20" s="291">
        <f t="shared" si="4"/>
        <v>76.859522378540149</v>
      </c>
      <c r="G20" s="288">
        <f t="shared" si="4"/>
        <v>54.304512346170021</v>
      </c>
      <c r="H20" s="348">
        <f t="shared" si="4"/>
        <v>70.504095622262369</v>
      </c>
      <c r="I20" s="348">
        <f t="shared" si="4"/>
        <v>78.190863640819529</v>
      </c>
      <c r="J20" s="348">
        <f t="shared" si="4"/>
        <v>63.384549732265882</v>
      </c>
      <c r="K20" s="187">
        <v>69.727595578226484</v>
      </c>
      <c r="L20" s="187">
        <v>76.46407649052685</v>
      </c>
      <c r="M20" s="187">
        <v>63.489590420465369</v>
      </c>
      <c r="N20" s="187">
        <f t="shared" si="4"/>
        <v>67.177971640116056</v>
      </c>
      <c r="O20" s="187">
        <f t="shared" si="4"/>
        <v>76.874866054460966</v>
      </c>
      <c r="P20" s="187">
        <v>58.4</v>
      </c>
    </row>
    <row r="21" spans="1:16" ht="20.25" customHeight="1">
      <c r="A21" s="43" t="s">
        <v>61</v>
      </c>
      <c r="B21" s="222">
        <v>8.0326994360553725E-2</v>
      </c>
      <c r="C21" s="222">
        <v>8.290290110267165E-2</v>
      </c>
      <c r="D21" s="222">
        <v>7.707360878783559E-2</v>
      </c>
      <c r="E21" s="291">
        <f t="shared" ref="E21:K21" si="5">E10/E6*100</f>
        <v>0.18604157327230259</v>
      </c>
      <c r="F21" s="291">
        <f t="shared" si="5"/>
        <v>0.12314636509708202</v>
      </c>
      <c r="G21" s="288">
        <f t="shared" si="5"/>
        <v>0.24430985307319067</v>
      </c>
      <c r="H21" s="348">
        <f t="shared" si="5"/>
        <v>0.25383312769786082</v>
      </c>
      <c r="I21" s="348">
        <f t="shared" si="5"/>
        <v>0.20488187432604643</v>
      </c>
      <c r="J21" s="348">
        <f t="shared" si="5"/>
        <v>0.29917216927061463</v>
      </c>
      <c r="K21" s="187">
        <v>0.15413563936263913</v>
      </c>
      <c r="L21" s="468">
        <v>0.20866396285193675</v>
      </c>
      <c r="M21" s="190">
        <v>0.10364221889599493</v>
      </c>
      <c r="N21" s="187">
        <f>N10/N6*100</f>
        <v>0.16208578948904395</v>
      </c>
      <c r="O21" s="187">
        <v>0.2</v>
      </c>
      <c r="P21" s="187">
        <f>P10/P6*100</f>
        <v>0.17286451906713374</v>
      </c>
    </row>
    <row r="22" spans="1:16" ht="20.25" customHeight="1">
      <c r="A22" s="41" t="s">
        <v>40</v>
      </c>
      <c r="B22" s="222">
        <v>4.0301159860467202</v>
      </c>
      <c r="C22" s="222">
        <v>2.2111264711009841</v>
      </c>
      <c r="D22" s="222">
        <v>5.7154423825481224</v>
      </c>
      <c r="E22" s="291">
        <f>E11/E6*100</f>
        <v>3.9231531510275341</v>
      </c>
      <c r="F22" s="291">
        <f>F11/F6*100</f>
        <v>1.9122030197843711</v>
      </c>
      <c r="G22" s="288">
        <f>G11/G6*100</f>
        <v>5.7861663806915677</v>
      </c>
      <c r="H22" s="348">
        <f>H11/H6*100</f>
        <v>4.1834150572302969E-2</v>
      </c>
      <c r="I22" s="346" t="s">
        <v>62</v>
      </c>
      <c r="J22" s="348">
        <f>J11/J6*100</f>
        <v>8.0581274727669336E-2</v>
      </c>
      <c r="K22" s="187">
        <v>0</v>
      </c>
      <c r="L22" s="187">
        <v>0</v>
      </c>
      <c r="M22" s="187">
        <v>0</v>
      </c>
      <c r="N22" s="187">
        <f t="shared" ref="K22:P22" si="6">N11/N6*100</f>
        <v>1.9968024898543095</v>
      </c>
      <c r="O22" s="187">
        <v>0</v>
      </c>
      <c r="P22" s="187">
        <v>2</v>
      </c>
    </row>
    <row r="23" spans="1:16" ht="20.25" customHeight="1">
      <c r="A23" s="42" t="s">
        <v>45</v>
      </c>
      <c r="B23" s="222">
        <v>32.59925533698776</v>
      </c>
      <c r="C23" s="222">
        <v>21.740430630820871</v>
      </c>
      <c r="D23" s="222">
        <v>42.6</v>
      </c>
      <c r="E23" s="291">
        <f t="shared" ref="E23:J23" si="7">E12/E6*100</f>
        <v>30.739447419956111</v>
      </c>
      <c r="F23" s="291">
        <f t="shared" si="7"/>
        <v>21.105128236578395</v>
      </c>
      <c r="G23" s="288">
        <f t="shared" si="7"/>
        <v>39.665011420065227</v>
      </c>
      <c r="H23" s="348">
        <f t="shared" si="7"/>
        <v>29.200237099467468</v>
      </c>
      <c r="I23" s="348">
        <f t="shared" si="7"/>
        <v>21.604254484854426</v>
      </c>
      <c r="J23" s="348">
        <f t="shared" si="7"/>
        <v>36.235696823735843</v>
      </c>
      <c r="K23" s="187">
        <v>30.118268782410873</v>
      </c>
      <c r="L23" s="187">
        <v>23.327259546621214</v>
      </c>
      <c r="M23" s="187">
        <v>36.406767360638639</v>
      </c>
      <c r="N23" s="187">
        <f t="shared" ref="K23:P23" si="8">N12/N6*100</f>
        <v>30.663169264047951</v>
      </c>
      <c r="O23" s="187">
        <f t="shared" si="8"/>
        <v>21.944799112342604</v>
      </c>
      <c r="P23" s="187">
        <f t="shared" si="8"/>
        <v>38.738913965226764</v>
      </c>
    </row>
    <row r="24" spans="1:16" ht="20.25" customHeight="1">
      <c r="A24" s="41" t="s">
        <v>41</v>
      </c>
      <c r="B24" s="222">
        <v>6.6172106194188656</v>
      </c>
      <c r="C24" s="222">
        <v>0.11152007425177342</v>
      </c>
      <c r="D24" s="222">
        <v>12.644849543751407</v>
      </c>
      <c r="E24" s="291">
        <v>5.0999999999999996</v>
      </c>
      <c r="F24" s="291">
        <f>F13/F6*100</f>
        <v>0.18324767874008022</v>
      </c>
      <c r="G24" s="288">
        <f>G13/G6*100</f>
        <v>9.7864845516630119</v>
      </c>
      <c r="H24" s="348">
        <f>H13/H6*100</f>
        <v>3.487907573631051</v>
      </c>
      <c r="I24" s="348">
        <f>I13/I6*100</f>
        <v>0.18503087932555631</v>
      </c>
      <c r="J24" s="348">
        <f>J13/J6*100</f>
        <v>6.547058329493427</v>
      </c>
      <c r="K24" s="187">
        <v>3.5848016843057184</v>
      </c>
      <c r="L24" s="187">
        <v>0</v>
      </c>
      <c r="M24" s="187">
        <v>6.9043407266294734</v>
      </c>
      <c r="N24" s="187">
        <f>N13/N6*100</f>
        <v>4.8347933439199702</v>
      </c>
      <c r="O24" s="187">
        <f>O13/O6*100</f>
        <v>0.11991834532815125</v>
      </c>
      <c r="P24" s="187">
        <f>P13/P6*100</f>
        <v>9.0420182764199204</v>
      </c>
    </row>
    <row r="25" spans="1:16" ht="20.25" customHeight="1">
      <c r="A25" s="41" t="s">
        <v>42</v>
      </c>
      <c r="B25" s="222">
        <v>9.0889533387024013</v>
      </c>
      <c r="C25" s="222">
        <v>8.6999999999999993</v>
      </c>
      <c r="D25" s="222">
        <v>9.3997151716591247</v>
      </c>
      <c r="E25" s="291">
        <f t="shared" ref="E25:J25" si="9">E14/E6*100</f>
        <v>8.5811528207064161</v>
      </c>
      <c r="F25" s="291">
        <f t="shared" si="9"/>
        <v>8.6065081136773411</v>
      </c>
      <c r="G25" s="288">
        <f t="shared" si="9"/>
        <v>8.5576628069497627</v>
      </c>
      <c r="H25" s="348">
        <f t="shared" si="9"/>
        <v>8.9863290709636825</v>
      </c>
      <c r="I25" s="348">
        <f t="shared" si="9"/>
        <v>8.916282717380648</v>
      </c>
      <c r="J25" s="348">
        <f t="shared" si="9"/>
        <v>9.0512065627206049</v>
      </c>
      <c r="K25" s="187">
        <v>9.280873050637501</v>
      </c>
      <c r="L25" s="187">
        <v>9.1999999999999993</v>
      </c>
      <c r="M25" s="187">
        <v>9.2996779607202793</v>
      </c>
      <c r="N25" s="187">
        <f t="shared" ref="K25:P25" si="10">N14/N6*100</f>
        <v>8.9844410636120866</v>
      </c>
      <c r="O25" s="187">
        <f t="shared" si="10"/>
        <v>8.8844175667888639</v>
      </c>
      <c r="P25" s="187">
        <f t="shared" si="10"/>
        <v>9.0770918993996244</v>
      </c>
    </row>
    <row r="26" spans="1:16" ht="20.25" customHeight="1">
      <c r="A26" s="49" t="s">
        <v>99</v>
      </c>
      <c r="B26" s="223">
        <v>16.893091378866494</v>
      </c>
      <c r="C26" s="223">
        <v>12.875365550025414</v>
      </c>
      <c r="D26" s="223">
        <v>20.615586389209284</v>
      </c>
      <c r="E26" s="292">
        <f t="shared" ref="E26:J26" si="11">E15/E6*100</f>
        <v>16.990066772054831</v>
      </c>
      <c r="F26" s="292">
        <f t="shared" si="11"/>
        <v>12.315372444160973</v>
      </c>
      <c r="G26" s="289">
        <f t="shared" si="11"/>
        <v>21.32086406145245</v>
      </c>
      <c r="H26" s="349">
        <f t="shared" si="11"/>
        <v>16.726000454872736</v>
      </c>
      <c r="I26" s="349">
        <f t="shared" si="11"/>
        <v>12.50294088814822</v>
      </c>
      <c r="J26" s="349">
        <f t="shared" si="11"/>
        <v>20.637431931521803</v>
      </c>
      <c r="K26" s="191">
        <v>17.2</v>
      </c>
      <c r="L26" s="191">
        <v>14.066694096671172</v>
      </c>
      <c r="M26" s="191">
        <v>20.202748673288884</v>
      </c>
      <c r="N26" s="191">
        <f t="shared" ref="K26:P26" si="12">N15/N6*100</f>
        <v>16.965525139528118</v>
      </c>
      <c r="O26" s="191">
        <f t="shared" si="12"/>
        <v>12.940463200225594</v>
      </c>
      <c r="P26" s="191">
        <f t="shared" si="12"/>
        <v>20.693902616992993</v>
      </c>
    </row>
  </sheetData>
  <mergeCells count="7">
    <mergeCell ref="N3:P3"/>
    <mergeCell ref="H5:J5"/>
    <mergeCell ref="A3:A4"/>
    <mergeCell ref="B3:D3"/>
    <mergeCell ref="E3:G3"/>
    <mergeCell ref="H3:J3"/>
    <mergeCell ref="K3:M3"/>
  </mergeCells>
  <pageMargins left="0.39370078740157483" right="0.39370078740157483" top="0.59055118110236227" bottom="0.39370078740157483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R40"/>
  <sheetViews>
    <sheetView topLeftCell="A16" workbookViewId="0">
      <selection activeCell="K23" sqref="K23:M34"/>
    </sheetView>
  </sheetViews>
  <sheetFormatPr defaultRowHeight="18.75"/>
  <cols>
    <col min="1" max="1" width="21.140625" style="8" customWidth="1"/>
    <col min="2" max="12" width="8.7109375" style="8" customWidth="1"/>
    <col min="13" max="13" width="8.7109375" style="3" customWidth="1"/>
    <col min="14" max="15" width="8.7109375" style="8" customWidth="1"/>
    <col min="16" max="16" width="8.7109375" style="3" customWidth="1"/>
    <col min="17" max="16384" width="9.140625" style="3"/>
  </cols>
  <sheetData>
    <row r="1" spans="1:17" ht="24.95" customHeight="1">
      <c r="A1" s="214" t="s">
        <v>104</v>
      </c>
      <c r="B1" s="214"/>
      <c r="C1" s="214"/>
      <c r="D1" s="214"/>
      <c r="E1" s="214"/>
      <c r="F1" s="214"/>
      <c r="G1" s="214"/>
      <c r="H1" s="214"/>
      <c r="I1" s="45"/>
      <c r="J1" s="45"/>
      <c r="K1" s="37"/>
      <c r="L1" s="37"/>
      <c r="M1" s="36"/>
      <c r="N1" s="37"/>
      <c r="O1" s="37"/>
      <c r="P1" s="36"/>
    </row>
    <row r="2" spans="1:17" ht="15.75" customHeight="1">
      <c r="A2" s="397" t="s">
        <v>8</v>
      </c>
      <c r="B2" s="394" t="s">
        <v>90</v>
      </c>
      <c r="C2" s="395"/>
      <c r="D2" s="396"/>
      <c r="E2" s="395" t="s">
        <v>91</v>
      </c>
      <c r="F2" s="395"/>
      <c r="G2" s="396"/>
      <c r="H2" s="394" t="s">
        <v>92</v>
      </c>
      <c r="I2" s="395"/>
      <c r="J2" s="396"/>
      <c r="K2" s="391" t="s">
        <v>93</v>
      </c>
      <c r="L2" s="392"/>
      <c r="M2" s="393"/>
      <c r="N2" s="386" t="s">
        <v>94</v>
      </c>
      <c r="O2" s="387"/>
      <c r="P2" s="388"/>
    </row>
    <row r="3" spans="1:17" s="4" customFormat="1" ht="15.75" customHeight="1">
      <c r="A3" s="398"/>
      <c r="B3" s="144" t="s">
        <v>1</v>
      </c>
      <c r="C3" s="144" t="s">
        <v>2</v>
      </c>
      <c r="D3" s="144" t="s">
        <v>9</v>
      </c>
      <c r="E3" s="144" t="s">
        <v>1</v>
      </c>
      <c r="F3" s="144" t="s">
        <v>2</v>
      </c>
      <c r="G3" s="144" t="s">
        <v>9</v>
      </c>
      <c r="H3" s="144" t="s">
        <v>1</v>
      </c>
      <c r="I3" s="144" t="s">
        <v>2</v>
      </c>
      <c r="J3" s="144" t="s">
        <v>9</v>
      </c>
      <c r="K3" s="50" t="s">
        <v>1</v>
      </c>
      <c r="L3" s="50" t="s">
        <v>2</v>
      </c>
      <c r="M3" s="50" t="s">
        <v>9</v>
      </c>
      <c r="N3" s="50" t="s">
        <v>1</v>
      </c>
      <c r="O3" s="50" t="s">
        <v>2</v>
      </c>
      <c r="P3" s="50" t="s">
        <v>9</v>
      </c>
    </row>
    <row r="4" spans="1:17" s="4" customFormat="1" ht="15.75" customHeight="1">
      <c r="A4" s="117"/>
      <c r="B4" s="145"/>
      <c r="C4" s="146"/>
      <c r="D4" s="146"/>
      <c r="E4" s="146"/>
      <c r="F4" s="146"/>
      <c r="G4" s="146"/>
      <c r="H4" s="146"/>
      <c r="I4" s="175" t="s">
        <v>7</v>
      </c>
      <c r="J4" s="146"/>
      <c r="K4" s="124"/>
      <c r="L4" s="124"/>
      <c r="M4" s="124"/>
      <c r="N4" s="124"/>
      <c r="O4" s="124"/>
      <c r="P4" s="123"/>
    </row>
    <row r="5" spans="1:17" s="4" customFormat="1" ht="15" customHeight="1">
      <c r="A5" s="51" t="s">
        <v>0</v>
      </c>
      <c r="B5" s="224">
        <v>846826</v>
      </c>
      <c r="C5" s="224">
        <v>407263</v>
      </c>
      <c r="D5" s="224">
        <v>439563</v>
      </c>
      <c r="E5" s="296">
        <v>847660</v>
      </c>
      <c r="F5" s="296">
        <v>407645</v>
      </c>
      <c r="G5" s="297">
        <v>440015</v>
      </c>
      <c r="H5" s="179">
        <v>848589</v>
      </c>
      <c r="I5" s="179">
        <v>408040</v>
      </c>
      <c r="J5" s="179">
        <v>440549</v>
      </c>
      <c r="K5" s="52">
        <v>849252</v>
      </c>
      <c r="L5" s="52">
        <v>408312</v>
      </c>
      <c r="M5" s="170">
        <v>440940</v>
      </c>
      <c r="N5" s="52">
        <f>(B5+E5+H5+K5)/4</f>
        <v>848081.75</v>
      </c>
      <c r="O5" s="52">
        <f>(C5+F5+I5+L5)/4</f>
        <v>407815</v>
      </c>
      <c r="P5" s="52">
        <f>(D5+G5+J5+M5)/4</f>
        <v>440266.75</v>
      </c>
    </row>
    <row r="6" spans="1:17" s="2" customFormat="1" ht="15" customHeight="1">
      <c r="A6" s="53" t="s">
        <v>46</v>
      </c>
      <c r="B6" s="226">
        <v>8926.18</v>
      </c>
      <c r="C6" s="226">
        <v>3514.43</v>
      </c>
      <c r="D6" s="226">
        <v>5411.74</v>
      </c>
      <c r="E6" s="298">
        <v>6302</v>
      </c>
      <c r="F6" s="298">
        <v>3034</v>
      </c>
      <c r="G6" s="299">
        <v>3268</v>
      </c>
      <c r="H6" s="6">
        <v>3279</v>
      </c>
      <c r="I6" s="6">
        <v>1244</v>
      </c>
      <c r="J6" s="6">
        <v>2035</v>
      </c>
      <c r="K6" s="54">
        <v>6108</v>
      </c>
      <c r="L6" s="54">
        <v>2145</v>
      </c>
      <c r="M6" s="171">
        <v>3963</v>
      </c>
      <c r="N6" s="54" t="e">
        <f>(B6+#REF!+#REF!+#REF!)/4</f>
        <v>#REF!</v>
      </c>
      <c r="O6" s="54" t="e">
        <f>(C6+#REF!+#REF!+#REF!)/4</f>
        <v>#REF!</v>
      </c>
      <c r="P6" s="54" t="e">
        <f>(D6+#REF!+#REF!+#REF!)/4</f>
        <v>#REF!</v>
      </c>
      <c r="Q6" s="6"/>
    </row>
    <row r="7" spans="1:17" ht="15" customHeight="1">
      <c r="A7" s="55" t="s">
        <v>47</v>
      </c>
      <c r="B7" s="226">
        <v>338903.42</v>
      </c>
      <c r="C7" s="226">
        <v>147685.26</v>
      </c>
      <c r="D7" s="226">
        <v>191218.26</v>
      </c>
      <c r="E7" s="298">
        <v>344130</v>
      </c>
      <c r="F7" s="298">
        <v>151285</v>
      </c>
      <c r="G7" s="299">
        <v>192845</v>
      </c>
      <c r="H7" s="6">
        <v>338378</v>
      </c>
      <c r="I7" s="6">
        <v>145998</v>
      </c>
      <c r="J7" s="6">
        <v>192380</v>
      </c>
      <c r="K7" s="54">
        <v>329788</v>
      </c>
      <c r="L7" s="54">
        <v>144218</v>
      </c>
      <c r="M7" s="171">
        <v>185570</v>
      </c>
      <c r="N7" s="54">
        <f>(B7+E6+H6+K6)/4</f>
        <v>88648.104999999996</v>
      </c>
      <c r="O7" s="54">
        <f>(C7+F6+I6+L6)/4</f>
        <v>38527.065000000002</v>
      </c>
      <c r="P7" s="54">
        <f>(D7+G6+J6+M6)/4</f>
        <v>50121.065000000002</v>
      </c>
      <c r="Q7" s="6"/>
    </row>
    <row r="8" spans="1:17" ht="15" customHeight="1">
      <c r="A8" s="56" t="s">
        <v>48</v>
      </c>
      <c r="B8" s="226">
        <v>173201.84</v>
      </c>
      <c r="C8" s="226">
        <v>91375</v>
      </c>
      <c r="D8" s="226">
        <v>81826.84</v>
      </c>
      <c r="E8" s="298">
        <v>170857</v>
      </c>
      <c r="F8" s="298">
        <v>88514</v>
      </c>
      <c r="G8" s="299">
        <v>82343</v>
      </c>
      <c r="H8" s="6">
        <v>194261</v>
      </c>
      <c r="I8" s="6">
        <v>101200</v>
      </c>
      <c r="J8" s="6">
        <v>93061</v>
      </c>
      <c r="K8" s="54">
        <v>198039</v>
      </c>
      <c r="L8" s="54">
        <v>103021</v>
      </c>
      <c r="M8" s="171">
        <v>95018</v>
      </c>
      <c r="N8" s="54">
        <f>(B8+E7+H7+K7)/4</f>
        <v>296374.45999999996</v>
      </c>
      <c r="O8" s="54">
        <f>(C8+F7+I7+L7)/4</f>
        <v>133219</v>
      </c>
      <c r="P8" s="54">
        <f>(D8+G7+J7+M7)/4</f>
        <v>163155.46</v>
      </c>
      <c r="Q8" s="6"/>
    </row>
    <row r="9" spans="1:17" ht="15" customHeight="1">
      <c r="A9" s="56" t="s">
        <v>49</v>
      </c>
      <c r="B9" s="226">
        <v>134995.57999999999</v>
      </c>
      <c r="C9" s="226">
        <v>72448.710000000006</v>
      </c>
      <c r="D9" s="226">
        <v>62546.87</v>
      </c>
      <c r="E9" s="298">
        <v>133843</v>
      </c>
      <c r="F9" s="298">
        <v>67422</v>
      </c>
      <c r="G9" s="299">
        <v>66421</v>
      </c>
      <c r="H9" s="6">
        <v>131123</v>
      </c>
      <c r="I9" s="6">
        <v>67054</v>
      </c>
      <c r="J9" s="6">
        <v>64069</v>
      </c>
      <c r="K9" s="57">
        <v>130690</v>
      </c>
      <c r="L9" s="57">
        <v>63799</v>
      </c>
      <c r="M9" s="172">
        <v>66891</v>
      </c>
      <c r="N9" s="54">
        <f>(B9+E8+H8+K8)/4</f>
        <v>174538.14499999999</v>
      </c>
      <c r="O9" s="54">
        <f>(C9+F8+I8+L8)/4</f>
        <v>91295.927500000005</v>
      </c>
      <c r="P9" s="54">
        <f>(D9+G8+J8+M8)/4</f>
        <v>83242.217499999999</v>
      </c>
      <c r="Q9" s="6"/>
    </row>
    <row r="10" spans="1:17" ht="15" customHeight="1">
      <c r="A10" s="55" t="s">
        <v>50</v>
      </c>
      <c r="B10" s="228">
        <f t="shared" ref="B10:G10" si="0">B11+B12+B13</f>
        <v>97565.590000000011</v>
      </c>
      <c r="C10" s="228">
        <f t="shared" si="0"/>
        <v>50219.58</v>
      </c>
      <c r="D10" s="228">
        <f t="shared" si="0"/>
        <v>47346</v>
      </c>
      <c r="E10" s="300">
        <f t="shared" si="0"/>
        <v>104949</v>
      </c>
      <c r="F10" s="300">
        <f t="shared" si="0"/>
        <v>57362</v>
      </c>
      <c r="G10" s="301">
        <f t="shared" si="0"/>
        <v>47587</v>
      </c>
      <c r="H10" s="350">
        <f>H11+H12+H13</f>
        <v>107141</v>
      </c>
      <c r="I10" s="350">
        <f>I11+I12+I13</f>
        <v>55984</v>
      </c>
      <c r="J10" s="350">
        <f>J11+J12+J13</f>
        <v>51157</v>
      </c>
      <c r="K10" s="54">
        <v>103793</v>
      </c>
      <c r="L10" s="54">
        <v>54886</v>
      </c>
      <c r="M10" s="171">
        <v>48907</v>
      </c>
      <c r="N10" s="54">
        <f>(B10+E9+H9+K9)/4</f>
        <v>123305.39750000001</v>
      </c>
      <c r="O10" s="54">
        <f>(C10+F9+I9+L9)/4</f>
        <v>62123.645000000004</v>
      </c>
      <c r="P10" s="54">
        <f>(D10+G9+J9+M9)/4</f>
        <v>61181.75</v>
      </c>
      <c r="Q10" s="6"/>
    </row>
    <row r="11" spans="1:17" ht="15" customHeight="1">
      <c r="A11" s="56" t="s">
        <v>51</v>
      </c>
      <c r="B11" s="226">
        <v>81565.81</v>
      </c>
      <c r="C11" s="226">
        <v>41232.730000000003</v>
      </c>
      <c r="D11" s="226">
        <v>40333.07</v>
      </c>
      <c r="E11" s="298">
        <v>88414</v>
      </c>
      <c r="F11" s="298">
        <v>46696</v>
      </c>
      <c r="G11" s="299">
        <v>41718</v>
      </c>
      <c r="H11" s="6">
        <v>94600</v>
      </c>
      <c r="I11" s="6">
        <v>49399</v>
      </c>
      <c r="J11" s="6">
        <v>45201</v>
      </c>
      <c r="K11" s="54">
        <v>89562</v>
      </c>
      <c r="L11" s="54">
        <v>46165</v>
      </c>
      <c r="M11" s="171">
        <v>43397</v>
      </c>
      <c r="N11" s="54">
        <f>(B11+E10+H10+K10)/4</f>
        <v>99362.202499999999</v>
      </c>
      <c r="O11" s="54">
        <f>(C11+F10+I10+L10)/4</f>
        <v>52366.182500000003</v>
      </c>
      <c r="P11" s="54">
        <f>(D11+G10+J10+M10)/4</f>
        <v>46996.017500000002</v>
      </c>
      <c r="Q11" s="6"/>
    </row>
    <row r="12" spans="1:17" ht="15" customHeight="1">
      <c r="A12" s="56" t="s">
        <v>52</v>
      </c>
      <c r="B12" s="226">
        <v>15495.79</v>
      </c>
      <c r="C12" s="226">
        <v>8482.86</v>
      </c>
      <c r="D12" s="226">
        <v>7012.93</v>
      </c>
      <c r="E12" s="298">
        <v>16535</v>
      </c>
      <c r="F12" s="298">
        <v>10666</v>
      </c>
      <c r="G12" s="299">
        <v>5869</v>
      </c>
      <c r="H12" s="6">
        <v>12541</v>
      </c>
      <c r="I12" s="6">
        <v>6585</v>
      </c>
      <c r="J12" s="6">
        <v>5956</v>
      </c>
      <c r="K12" s="54">
        <v>14231</v>
      </c>
      <c r="L12" s="54">
        <v>8721</v>
      </c>
      <c r="M12" s="190">
        <v>5510</v>
      </c>
      <c r="N12" s="54">
        <f>(B12+E11+H11+K11)/4</f>
        <v>72017.947500000009</v>
      </c>
      <c r="O12" s="54">
        <f>(C12+F11+I11+L11)/4</f>
        <v>37685.714999999997</v>
      </c>
      <c r="P12" s="54">
        <f>(D12+G11+J11+M11)/4</f>
        <v>34332.232499999998</v>
      </c>
      <c r="Q12" s="6"/>
    </row>
    <row r="13" spans="1:17" ht="15" customHeight="1">
      <c r="A13" s="58" t="s">
        <v>53</v>
      </c>
      <c r="B13" s="226">
        <v>503.99</v>
      </c>
      <c r="C13" s="226">
        <v>503.99</v>
      </c>
      <c r="D13" s="235">
        <v>0</v>
      </c>
      <c r="E13" s="302">
        <v>0</v>
      </c>
      <c r="F13" s="302">
        <v>0</v>
      </c>
      <c r="G13" s="303">
        <v>0</v>
      </c>
      <c r="H13" s="351">
        <v>0</v>
      </c>
      <c r="I13" s="351">
        <v>0</v>
      </c>
      <c r="J13" s="351">
        <v>0</v>
      </c>
      <c r="K13" s="54">
        <v>0</v>
      </c>
      <c r="L13" s="54">
        <v>0</v>
      </c>
      <c r="M13" s="171">
        <v>0</v>
      </c>
      <c r="N13" s="54">
        <f>(B13+E12+H12+K12)/4</f>
        <v>10952.747500000001</v>
      </c>
      <c r="O13" s="54">
        <f>(C13+F12+I12+L12)/4</f>
        <v>6618.9974999999995</v>
      </c>
      <c r="P13" s="190">
        <v>0</v>
      </c>
      <c r="Q13" s="6"/>
    </row>
    <row r="14" spans="1:17" ht="15" customHeight="1">
      <c r="A14" s="55" t="s">
        <v>54</v>
      </c>
      <c r="B14" s="226">
        <v>93233</v>
      </c>
      <c r="C14" s="226">
        <f>C15+C16+C17</f>
        <v>42020.03</v>
      </c>
      <c r="D14" s="226">
        <v>51213</v>
      </c>
      <c r="E14" s="298">
        <f t="shared" ref="E14:J14" si="1">E15+E16+E17</f>
        <v>87579</v>
      </c>
      <c r="F14" s="298">
        <f t="shared" si="1"/>
        <v>40028</v>
      </c>
      <c r="G14" s="299">
        <f t="shared" si="1"/>
        <v>47551</v>
      </c>
      <c r="H14" s="6">
        <f t="shared" si="1"/>
        <v>74407</v>
      </c>
      <c r="I14" s="6">
        <f t="shared" si="1"/>
        <v>36560</v>
      </c>
      <c r="J14" s="6">
        <f t="shared" si="1"/>
        <v>37847</v>
      </c>
      <c r="K14" s="54">
        <v>80834</v>
      </c>
      <c r="L14" s="54">
        <v>40243</v>
      </c>
      <c r="M14" s="171">
        <v>40591</v>
      </c>
      <c r="N14" s="54">
        <f>(B14+E13+H13+K13)/4</f>
        <v>23308.25</v>
      </c>
      <c r="O14" s="54">
        <v>41428</v>
      </c>
      <c r="P14" s="54">
        <f>(D14+G13+J13+M13)/4</f>
        <v>12803.25</v>
      </c>
      <c r="Q14" s="6"/>
    </row>
    <row r="15" spans="1:17" ht="15" customHeight="1">
      <c r="A15" s="58" t="s">
        <v>55</v>
      </c>
      <c r="B15" s="226">
        <v>39042.86</v>
      </c>
      <c r="C15" s="226">
        <v>20798.27</v>
      </c>
      <c r="D15" s="226">
        <v>18244.59</v>
      </c>
      <c r="E15" s="298">
        <v>38837</v>
      </c>
      <c r="F15" s="298">
        <v>21064</v>
      </c>
      <c r="G15" s="299">
        <v>17773</v>
      </c>
      <c r="H15" s="6">
        <v>37853</v>
      </c>
      <c r="I15" s="6">
        <v>18333</v>
      </c>
      <c r="J15" s="6">
        <v>19520</v>
      </c>
      <c r="K15" s="54">
        <v>41016</v>
      </c>
      <c r="L15" s="54">
        <v>21208</v>
      </c>
      <c r="M15" s="171">
        <v>19808</v>
      </c>
      <c r="N15" s="54">
        <f>(B15+E14+H14+K14)/4</f>
        <v>70465.714999999997</v>
      </c>
      <c r="O15" s="54">
        <v>22928</v>
      </c>
      <c r="P15" s="54">
        <v>18244</v>
      </c>
      <c r="Q15" s="6"/>
    </row>
    <row r="16" spans="1:17" ht="15" customHeight="1">
      <c r="A16" s="58" t="s">
        <v>56</v>
      </c>
      <c r="B16" s="226">
        <v>35475.65</v>
      </c>
      <c r="C16" s="226">
        <v>16355.73</v>
      </c>
      <c r="D16" s="226">
        <v>19119.93</v>
      </c>
      <c r="E16" s="298">
        <v>34627</v>
      </c>
      <c r="F16" s="298">
        <v>14098</v>
      </c>
      <c r="G16" s="299">
        <v>20529</v>
      </c>
      <c r="H16" s="6">
        <v>21391</v>
      </c>
      <c r="I16" s="6">
        <v>11141</v>
      </c>
      <c r="J16" s="6">
        <v>10250</v>
      </c>
      <c r="K16" s="54">
        <v>21226</v>
      </c>
      <c r="L16" s="54">
        <v>11796</v>
      </c>
      <c r="M16" s="171">
        <v>9430</v>
      </c>
      <c r="N16" s="54">
        <f>(B16+E15+H15+K15)/4</f>
        <v>38295.412499999999</v>
      </c>
      <c r="O16" s="54">
        <f>(C16+F15+I15+L15)/4</f>
        <v>19240.182499999999</v>
      </c>
      <c r="P16" s="54">
        <f>(D16+G15+J15+M15)/4</f>
        <v>19055.232499999998</v>
      </c>
      <c r="Q16" s="6"/>
    </row>
    <row r="17" spans="1:18" ht="15" customHeight="1">
      <c r="A17" s="58" t="s">
        <v>57</v>
      </c>
      <c r="B17" s="226">
        <v>18713.79</v>
      </c>
      <c r="C17" s="226">
        <v>4866.03</v>
      </c>
      <c r="D17" s="226">
        <v>13847.76</v>
      </c>
      <c r="E17" s="298">
        <v>14115</v>
      </c>
      <c r="F17" s="298">
        <v>4866</v>
      </c>
      <c r="G17" s="299">
        <v>9249</v>
      </c>
      <c r="H17" s="6">
        <v>15163</v>
      </c>
      <c r="I17" s="6">
        <v>7086</v>
      </c>
      <c r="J17" s="6">
        <v>8077</v>
      </c>
      <c r="K17" s="235">
        <v>18592</v>
      </c>
      <c r="L17" s="235">
        <v>7239</v>
      </c>
      <c r="M17" s="235">
        <v>11353</v>
      </c>
      <c r="N17" s="54">
        <f>(B17+E16+H16+K16)/4</f>
        <v>23989.447500000002</v>
      </c>
      <c r="O17" s="54">
        <f>(C17+F16+I16+L16)/4</f>
        <v>10475.2575</v>
      </c>
      <c r="P17" s="54">
        <f>(D17+G16+J16+M16)/4</f>
        <v>13514.19</v>
      </c>
      <c r="Q17" s="6"/>
    </row>
    <row r="18" spans="1:18" ht="15" customHeight="1">
      <c r="A18" s="56" t="s">
        <v>58</v>
      </c>
      <c r="B18" s="235">
        <v>0</v>
      </c>
      <c r="C18" s="235">
        <v>0</v>
      </c>
      <c r="D18" s="235">
        <v>0</v>
      </c>
      <c r="E18" s="54" t="s">
        <v>62</v>
      </c>
      <c r="F18" s="54" t="s">
        <v>62</v>
      </c>
      <c r="G18" s="171" t="s">
        <v>62</v>
      </c>
      <c r="H18" s="346" t="s">
        <v>62</v>
      </c>
      <c r="I18" s="346" t="s">
        <v>62</v>
      </c>
      <c r="J18" s="346" t="s">
        <v>62</v>
      </c>
      <c r="K18" s="235">
        <v>0</v>
      </c>
      <c r="L18" s="235">
        <v>0</v>
      </c>
      <c r="M18" s="235">
        <v>0</v>
      </c>
      <c r="N18" s="235">
        <v>0</v>
      </c>
      <c r="O18" s="235">
        <v>0</v>
      </c>
      <c r="P18" s="235">
        <v>0</v>
      </c>
      <c r="Q18" s="6"/>
    </row>
    <row r="19" spans="1:18" ht="15" customHeight="1">
      <c r="A19" s="56" t="s">
        <v>59</v>
      </c>
      <c r="B19" s="235">
        <v>0</v>
      </c>
      <c r="C19" s="235">
        <v>0</v>
      </c>
      <c r="D19" s="235">
        <v>0</v>
      </c>
      <c r="E19" s="54" t="s">
        <v>62</v>
      </c>
      <c r="F19" s="54" t="s">
        <v>62</v>
      </c>
      <c r="G19" s="171" t="s">
        <v>62</v>
      </c>
      <c r="H19" s="346" t="s">
        <v>62</v>
      </c>
      <c r="I19" s="346" t="s">
        <v>62</v>
      </c>
      <c r="J19" s="346" t="s">
        <v>62</v>
      </c>
      <c r="K19" s="235">
        <v>0</v>
      </c>
      <c r="L19" s="235">
        <v>0</v>
      </c>
      <c r="M19" s="235">
        <v>0</v>
      </c>
      <c r="N19" s="235">
        <v>0</v>
      </c>
      <c r="O19" s="235">
        <v>0</v>
      </c>
      <c r="P19" s="235">
        <v>0</v>
      </c>
      <c r="Q19" s="6"/>
    </row>
    <row r="20" spans="1:18" ht="10.5" customHeight="1">
      <c r="A20" s="59"/>
      <c r="B20" s="231"/>
      <c r="C20" s="231"/>
      <c r="D20" s="231"/>
      <c r="E20" s="295"/>
      <c r="F20" s="295"/>
      <c r="K20" s="389"/>
      <c r="L20" s="390"/>
      <c r="M20" s="390"/>
      <c r="N20" s="54"/>
      <c r="O20" s="54"/>
      <c r="P20" s="54"/>
    </row>
    <row r="21" spans="1:18" ht="15" customHeight="1">
      <c r="B21" s="383"/>
      <c r="C21" s="384"/>
      <c r="D21" s="384"/>
      <c r="E21" s="402"/>
      <c r="F21" s="403"/>
      <c r="G21" s="404"/>
      <c r="H21" s="399" t="s">
        <v>6</v>
      </c>
      <c r="I21" s="400"/>
      <c r="J21" s="401"/>
      <c r="K21" s="123"/>
      <c r="L21" s="51"/>
      <c r="M21" s="123"/>
      <c r="N21" s="385"/>
      <c r="O21" s="385"/>
      <c r="P21" s="385"/>
    </row>
    <row r="22" spans="1:18" ht="15" customHeight="1">
      <c r="A22" s="51" t="s">
        <v>0</v>
      </c>
      <c r="B22" s="232">
        <v>100</v>
      </c>
      <c r="C22" s="232">
        <v>100</v>
      </c>
      <c r="D22" s="232">
        <v>100</v>
      </c>
      <c r="E22" s="140">
        <v>100</v>
      </c>
      <c r="F22" s="140">
        <v>100</v>
      </c>
      <c r="G22" s="140">
        <v>100</v>
      </c>
      <c r="H22" s="352">
        <v>100</v>
      </c>
      <c r="I22" s="352">
        <v>100</v>
      </c>
      <c r="J22" s="352">
        <v>100</v>
      </c>
      <c r="K22" s="60">
        <v>100</v>
      </c>
      <c r="L22" s="60">
        <v>100</v>
      </c>
      <c r="M22" s="174">
        <v>100</v>
      </c>
      <c r="N22" s="61">
        <v>100</v>
      </c>
      <c r="O22" s="61">
        <f>(C22+F22+I22+L22)/4</f>
        <v>100</v>
      </c>
      <c r="P22" s="61">
        <f>(D22+G22+J22+M22)/4</f>
        <v>100</v>
      </c>
    </row>
    <row r="23" spans="1:18" ht="15.75" customHeight="1">
      <c r="A23" s="53" t="s">
        <v>46</v>
      </c>
      <c r="B23" s="233">
        <v>1.0540748630769485</v>
      </c>
      <c r="C23" s="233">
        <v>0.86293869072319362</v>
      </c>
      <c r="D23" s="234">
        <v>1.2311636784715729</v>
      </c>
      <c r="E23" s="304">
        <v>0.74345846211924593</v>
      </c>
      <c r="F23" s="304">
        <v>0.74427504323614913</v>
      </c>
      <c r="G23" s="304">
        <v>0.74270195334249967</v>
      </c>
      <c r="H23" s="348">
        <v>0.38640614007487722</v>
      </c>
      <c r="I23" s="348">
        <v>0.30487207136555239</v>
      </c>
      <c r="J23" s="348">
        <v>0.46192364526987911</v>
      </c>
      <c r="K23" s="64">
        <v>0.71922114990603503</v>
      </c>
      <c r="L23" s="64">
        <v>0.52533356844765766</v>
      </c>
      <c r="M23" s="173">
        <v>0.8987617362906517</v>
      </c>
      <c r="N23" s="62" t="e">
        <f>N6/N5*100</f>
        <v>#REF!</v>
      </c>
      <c r="O23" s="62" t="e">
        <f>O6/O5*100</f>
        <v>#REF!</v>
      </c>
      <c r="P23" s="62" t="e">
        <f>P6/P5*100</f>
        <v>#REF!</v>
      </c>
    </row>
    <row r="24" spans="1:18" ht="15.75" customHeight="1">
      <c r="A24" s="55" t="s">
        <v>47</v>
      </c>
      <c r="B24" s="233">
        <v>40.020431588071219</v>
      </c>
      <c r="C24" s="233">
        <v>36.262871903413767</v>
      </c>
      <c r="D24" s="234">
        <v>43.501900751428124</v>
      </c>
      <c r="E24" s="304">
        <v>40.59764528230658</v>
      </c>
      <c r="F24" s="304">
        <v>37.111947895840743</v>
      </c>
      <c r="G24" s="304">
        <v>43.82691499153438</v>
      </c>
      <c r="H24" s="348">
        <v>39.875369584097839</v>
      </c>
      <c r="I24" s="348">
        <v>35.780315655327911</v>
      </c>
      <c r="J24" s="348">
        <v>43.668241217208532</v>
      </c>
      <c r="K24" s="64">
        <v>38.9</v>
      </c>
      <c r="L24" s="64">
        <v>35.320539195517156</v>
      </c>
      <c r="M24" s="173">
        <v>42.085090942078281</v>
      </c>
      <c r="N24" s="63">
        <f>N7/N5*100</f>
        <v>10.452778284640601</v>
      </c>
      <c r="O24" s="63">
        <f>O7/O5*100</f>
        <v>9.4471917413533095</v>
      </c>
      <c r="P24" s="63">
        <f>P7/P5*100</f>
        <v>11.384249435143582</v>
      </c>
    </row>
    <row r="25" spans="1:18" ht="15.75" customHeight="1">
      <c r="A25" s="56" t="s">
        <v>48</v>
      </c>
      <c r="B25" s="233">
        <v>20.453061195570282</v>
      </c>
      <c r="C25" s="233">
        <v>22.436361761318853</v>
      </c>
      <c r="D25" s="234">
        <v>18.615497664726103</v>
      </c>
      <c r="E25" s="305">
        <v>20.156312672533801</v>
      </c>
      <c r="F25" s="305">
        <v>21.713500717536093</v>
      </c>
      <c r="G25" s="305">
        <v>18.713680215447202</v>
      </c>
      <c r="H25" s="348">
        <v>22.892236406552524</v>
      </c>
      <c r="I25" s="348">
        <v>24.801490049995099</v>
      </c>
      <c r="J25" s="348">
        <v>21.123870443469396</v>
      </c>
      <c r="K25" s="64">
        <v>23.319226801938647</v>
      </c>
      <c r="L25" s="64">
        <v>25.230950841513351</v>
      </c>
      <c r="M25" s="173">
        <v>21.54896357781104</v>
      </c>
      <c r="N25" s="63">
        <f>N8/N5*100</f>
        <v>34.946449443110879</v>
      </c>
      <c r="O25" s="63">
        <f>O8/O5*100</f>
        <v>32.666527714772627</v>
      </c>
      <c r="P25" s="64">
        <f>P8/P5*100</f>
        <v>37.058319757283506</v>
      </c>
      <c r="Q25" s="5"/>
    </row>
    <row r="26" spans="1:18" ht="15.75" customHeight="1">
      <c r="A26" s="56" t="s">
        <v>49</v>
      </c>
      <c r="B26" s="233">
        <v>15.941359854326626</v>
      </c>
      <c r="C26" s="233">
        <v>17.789170634209345</v>
      </c>
      <c r="D26" s="234">
        <v>14.229330039152522</v>
      </c>
      <c r="E26" s="305">
        <v>15.789703418823587</v>
      </c>
      <c r="F26" s="305">
        <v>16.539390891584592</v>
      </c>
      <c r="G26" s="305">
        <v>15.095167210208743</v>
      </c>
      <c r="H26" s="348">
        <v>15.4</v>
      </c>
      <c r="I26" s="348">
        <v>16.433192824232918</v>
      </c>
      <c r="J26" s="348">
        <v>14.542990677540976</v>
      </c>
      <c r="K26" s="64">
        <v>15.388836293585415</v>
      </c>
      <c r="L26" s="64">
        <v>15.625061227688629</v>
      </c>
      <c r="M26" s="173">
        <v>15.170091168866511</v>
      </c>
      <c r="N26" s="63">
        <f>N9/N5*100</f>
        <v>20.58034440665655</v>
      </c>
      <c r="O26" s="63">
        <f>O9/O5*100</f>
        <v>22.386603607027698</v>
      </c>
      <c r="P26" s="64">
        <f>P9/P5*100</f>
        <v>18.907223291334173</v>
      </c>
    </row>
    <row r="27" spans="1:18" ht="15.75" customHeight="1">
      <c r="A27" s="55" t="s">
        <v>50</v>
      </c>
      <c r="B27" s="233">
        <v>11.521326695212478</v>
      </c>
      <c r="C27" s="233">
        <v>12.330994959031388</v>
      </c>
      <c r="D27" s="234">
        <v>10.771152258038097</v>
      </c>
      <c r="E27" s="306">
        <v>12.381025411131821</v>
      </c>
      <c r="F27" s="306">
        <v>14.071557359957806</v>
      </c>
      <c r="G27" s="306">
        <v>10.814858584366442</v>
      </c>
      <c r="H27" s="348">
        <v>12.625782328076371</v>
      </c>
      <c r="I27" s="348">
        <v>13.720223507499266</v>
      </c>
      <c r="J27" s="348">
        <v>11.612102172516565</v>
      </c>
      <c r="K27" s="64">
        <v>12.221696269187474</v>
      </c>
      <c r="L27" s="64">
        <v>13.5</v>
      </c>
      <c r="M27" s="173">
        <v>11.091531727672699</v>
      </c>
      <c r="N27" s="63">
        <f>N10/N5*100</f>
        <v>14.539329197922251</v>
      </c>
      <c r="O27" s="63">
        <v>13.2</v>
      </c>
      <c r="P27" s="64">
        <f>P10/P5*100</f>
        <v>13.896518417527556</v>
      </c>
      <c r="Q27" s="5"/>
    </row>
    <row r="28" spans="1:18" ht="15.75" customHeight="1">
      <c r="A28" s="56" t="s">
        <v>51</v>
      </c>
      <c r="B28" s="233">
        <v>9.6319444608455562</v>
      </c>
      <c r="C28" s="233">
        <v>10.1243496217432</v>
      </c>
      <c r="D28" s="234">
        <v>9.1757199764311377</v>
      </c>
      <c r="E28" s="306">
        <v>10.430361229738338</v>
      </c>
      <c r="F28" s="306">
        <v>11.4550650688712</v>
      </c>
      <c r="G28" s="306">
        <v>9.4810404190766224</v>
      </c>
      <c r="H28" s="348">
        <v>11.147917307436227</v>
      </c>
      <c r="I28" s="348">
        <v>12.106411136163121</v>
      </c>
      <c r="J28" s="348">
        <v>10.260152673141921</v>
      </c>
      <c r="K28" s="64">
        <v>10.545986350341241</v>
      </c>
      <c r="L28" s="64">
        <v>11.30630498246439</v>
      </c>
      <c r="M28" s="173">
        <v>9.8419286070667216</v>
      </c>
      <c r="N28" s="64">
        <f>N11/N5*100</f>
        <v>11.716111389025881</v>
      </c>
      <c r="O28" s="64">
        <f>O11/O5*100</f>
        <v>12.840671015043586</v>
      </c>
      <c r="P28" s="64">
        <f>P11/P5*100</f>
        <v>10.674441687908525</v>
      </c>
    </row>
    <row r="29" spans="1:18" ht="15.75" customHeight="1">
      <c r="A29" s="56" t="s">
        <v>52</v>
      </c>
      <c r="B29" s="233">
        <v>1.8298670565145614</v>
      </c>
      <c r="C29" s="233">
        <v>2.0828948369972231</v>
      </c>
      <c r="D29" s="234">
        <v>1.5954322816069597</v>
      </c>
      <c r="E29" s="306">
        <v>1.9506641813934831</v>
      </c>
      <c r="F29" s="306">
        <v>2.6164922910866073</v>
      </c>
      <c r="G29" s="306">
        <v>1.3338181652898196</v>
      </c>
      <c r="H29" s="348">
        <v>1.4778650206401451</v>
      </c>
      <c r="I29" s="348">
        <v>1.6138123713361436</v>
      </c>
      <c r="J29" s="348">
        <v>1.3</v>
      </c>
      <c r="K29" s="64">
        <v>1.6757099188462317</v>
      </c>
      <c r="L29" s="64">
        <v>2.2000000000000002</v>
      </c>
      <c r="M29" s="173">
        <v>1.3</v>
      </c>
      <c r="N29" s="64">
        <f>N12/N5*100</f>
        <v>8.491863844493766</v>
      </c>
      <c r="O29" s="64">
        <f>O12/O5*100</f>
        <v>9.2408849600921972</v>
      </c>
      <c r="P29" s="64">
        <f>P12/P5*100</f>
        <v>7.7980525442813935</v>
      </c>
    </row>
    <row r="30" spans="1:18" ht="15.75" customHeight="1">
      <c r="A30" s="58" t="s">
        <v>53</v>
      </c>
      <c r="B30" s="233">
        <v>5.9515177852356924E-2</v>
      </c>
      <c r="C30" s="233">
        <v>0.12375050029096678</v>
      </c>
      <c r="D30" s="190">
        <v>0</v>
      </c>
      <c r="E30" s="302">
        <v>0</v>
      </c>
      <c r="F30" s="302">
        <v>0</v>
      </c>
      <c r="G30" s="302">
        <v>0</v>
      </c>
      <c r="H30" s="351">
        <v>0</v>
      </c>
      <c r="I30" s="351">
        <v>0</v>
      </c>
      <c r="J30" s="351">
        <v>0</v>
      </c>
      <c r="K30" s="64">
        <v>0</v>
      </c>
      <c r="L30" s="64">
        <v>0</v>
      </c>
      <c r="M30" s="190">
        <v>0</v>
      </c>
      <c r="N30" s="180">
        <f>N13/N5*100</f>
        <v>1.2914730802779333</v>
      </c>
      <c r="O30" s="65">
        <f>O13/O5*100</f>
        <v>1.6230392457364244</v>
      </c>
      <c r="P30" s="180">
        <v>0.1</v>
      </c>
    </row>
    <row r="31" spans="1:18" ht="15.75" customHeight="1">
      <c r="A31" s="55" t="s">
        <v>54</v>
      </c>
      <c r="B31" s="233">
        <v>11.009699749417235</v>
      </c>
      <c r="C31" s="233">
        <v>10.317664506719245</v>
      </c>
      <c r="D31" s="234">
        <v>11.650889633567886</v>
      </c>
      <c r="E31" s="306">
        <v>10.331854753084963</v>
      </c>
      <c r="F31" s="306">
        <v>9.9</v>
      </c>
      <c r="G31" s="306">
        <v>10.9</v>
      </c>
      <c r="H31" s="348">
        <v>8.7683201172770335</v>
      </c>
      <c r="I31" s="348">
        <v>8.9599058915792575</v>
      </c>
      <c r="J31" s="348">
        <v>8.5908718439946519</v>
      </c>
      <c r="K31" s="64">
        <v>9.5182584203510849</v>
      </c>
      <c r="L31" s="64">
        <v>9.8559434941907167</v>
      </c>
      <c r="M31" s="173">
        <v>9.2055608472808093</v>
      </c>
      <c r="N31" s="64">
        <f>N14/N5*100</f>
        <v>2.7483494368320036</v>
      </c>
      <c r="O31" s="64">
        <f>O14/O5*100</f>
        <v>10.158527763814474</v>
      </c>
      <c r="P31" s="64">
        <f>P14/P5*100</f>
        <v>2.9080665301206596</v>
      </c>
    </row>
    <row r="32" spans="1:18" ht="15.75" customHeight="1">
      <c r="A32" s="58" t="s">
        <v>55</v>
      </c>
      <c r="B32" s="233">
        <v>4.6104937732190558</v>
      </c>
      <c r="C32" s="233">
        <v>5.1068400517601651</v>
      </c>
      <c r="D32" s="234">
        <v>4.1506200476382222</v>
      </c>
      <c r="E32" s="306">
        <v>4.5816718967510557</v>
      </c>
      <c r="F32" s="306">
        <v>5.1672411043923017</v>
      </c>
      <c r="G32" s="306">
        <v>4.0999999999999996</v>
      </c>
      <c r="H32" s="348">
        <v>4.4606988777841803</v>
      </c>
      <c r="I32" s="348">
        <v>4.4929418684442703</v>
      </c>
      <c r="J32" s="348">
        <v>4.4308351624904381</v>
      </c>
      <c r="K32" s="64">
        <v>4.8296618671489728</v>
      </c>
      <c r="L32" s="64">
        <v>5.1940672818824822</v>
      </c>
      <c r="M32" s="173">
        <v>4.4922211638771712</v>
      </c>
      <c r="N32" s="64">
        <f>N15/N5*100</f>
        <v>8.3088352036817206</v>
      </c>
      <c r="O32" s="65">
        <f>O15/O5*100</f>
        <v>5.6221571055503103</v>
      </c>
      <c r="P32" s="65">
        <f>P15/P5*100</f>
        <v>4.1438514264363597</v>
      </c>
      <c r="R32" s="5"/>
    </row>
    <row r="33" spans="1:16" ht="15.75" customHeight="1">
      <c r="A33" s="58" t="s">
        <v>56</v>
      </c>
      <c r="B33" s="233">
        <v>4.1892490310878507</v>
      </c>
      <c r="C33" s="233">
        <v>4.016011766352455</v>
      </c>
      <c r="D33" s="234">
        <v>4.3497587376553533</v>
      </c>
      <c r="E33" s="306">
        <v>4.0850104994927205</v>
      </c>
      <c r="F33" s="306">
        <v>3.4584013050570963</v>
      </c>
      <c r="G33" s="306">
        <v>4.6655227662693317</v>
      </c>
      <c r="H33" s="348">
        <v>2.5207727180060076</v>
      </c>
      <c r="I33" s="348">
        <v>2.7303695716106264</v>
      </c>
      <c r="J33" s="348">
        <v>2.3266424393200302</v>
      </c>
      <c r="K33" s="64">
        <v>2.4993759213990665</v>
      </c>
      <c r="L33" s="64">
        <v>2.8889672603303356</v>
      </c>
      <c r="M33" s="173">
        <v>2.1386129632149498</v>
      </c>
      <c r="N33" s="64">
        <f>N16/N5*100</f>
        <v>4.5155331428839256</v>
      </c>
      <c r="O33" s="63">
        <f>O16/O5*100</f>
        <v>4.7178702352782507</v>
      </c>
      <c r="P33" s="64">
        <f>P16/P5*100</f>
        <v>4.3281107419535996</v>
      </c>
    </row>
    <row r="34" spans="1:16" ht="15.75" customHeight="1">
      <c r="A34" s="58" t="s">
        <v>57</v>
      </c>
      <c r="B34" s="233">
        <v>2.2098742835009793</v>
      </c>
      <c r="C34" s="233">
        <v>1.1948126886066253</v>
      </c>
      <c r="D34" s="234">
        <v>3.1503470492284387</v>
      </c>
      <c r="E34" s="306">
        <v>1.6</v>
      </c>
      <c r="F34" s="306">
        <v>1.1936856823952213</v>
      </c>
      <c r="G34" s="306">
        <v>2.1019737963478518</v>
      </c>
      <c r="H34" s="348">
        <v>1.7868485214868446</v>
      </c>
      <c r="I34" s="348">
        <v>1.8</v>
      </c>
      <c r="J34" s="348">
        <v>1.9</v>
      </c>
      <c r="K34" s="64">
        <v>2.1892206318030452</v>
      </c>
      <c r="L34" s="64">
        <v>1.7729089519778993</v>
      </c>
      <c r="M34" s="173">
        <v>2.5747267201886879</v>
      </c>
      <c r="N34" s="64">
        <f>N17/N5*100</f>
        <v>2.8286715873794011</v>
      </c>
      <c r="O34" s="63">
        <f>O17/O5*100</f>
        <v>2.5686297708519796</v>
      </c>
      <c r="P34" s="64">
        <f>P17/P5*100</f>
        <v>3.0695459059763204</v>
      </c>
    </row>
    <row r="35" spans="1:16" ht="15.75" customHeight="1">
      <c r="A35" s="56" t="s">
        <v>58</v>
      </c>
      <c r="B35" s="276">
        <v>0</v>
      </c>
      <c r="C35" s="276">
        <v>0</v>
      </c>
      <c r="D35" s="276">
        <v>0</v>
      </c>
      <c r="E35" s="276">
        <v>0</v>
      </c>
      <c r="F35" s="276">
        <v>0</v>
      </c>
      <c r="G35" s="276">
        <v>0</v>
      </c>
      <c r="H35" s="348" t="s">
        <v>62</v>
      </c>
      <c r="I35" s="348" t="s">
        <v>62</v>
      </c>
      <c r="J35" s="348" t="s">
        <v>62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276">
        <v>0</v>
      </c>
    </row>
    <row r="36" spans="1:16" ht="15.75" customHeight="1">
      <c r="A36" s="66" t="s">
        <v>59</v>
      </c>
      <c r="B36" s="277">
        <v>0</v>
      </c>
      <c r="C36" s="277">
        <v>0</v>
      </c>
      <c r="D36" s="277">
        <v>0</v>
      </c>
      <c r="E36" s="277">
        <v>0</v>
      </c>
      <c r="F36" s="277">
        <v>0</v>
      </c>
      <c r="G36" s="277">
        <v>0</v>
      </c>
      <c r="H36" s="349" t="s">
        <v>62</v>
      </c>
      <c r="I36" s="349" t="s">
        <v>62</v>
      </c>
      <c r="J36" s="349" t="s">
        <v>62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</row>
    <row r="37" spans="1:16" ht="12.75" customHeight="1">
      <c r="A37" s="3"/>
      <c r="B37" s="3"/>
      <c r="C37" s="3"/>
      <c r="D37" s="3"/>
      <c r="E37" s="3"/>
      <c r="F37" s="3"/>
      <c r="G37" s="3"/>
      <c r="K37" s="3"/>
      <c r="L37" s="3"/>
      <c r="N37" s="3"/>
      <c r="O37" s="3"/>
    </row>
    <row r="38" spans="1:16">
      <c r="K38" s="9"/>
      <c r="L38" s="9"/>
      <c r="M38" s="5"/>
      <c r="N38" s="9"/>
      <c r="O38" s="9"/>
      <c r="P38" s="5"/>
    </row>
    <row r="40" spans="1:16">
      <c r="L40" s="33"/>
    </row>
  </sheetData>
  <mergeCells count="11">
    <mergeCell ref="A2:A3"/>
    <mergeCell ref="E2:G2"/>
    <mergeCell ref="B2:D2"/>
    <mergeCell ref="H21:J21"/>
    <mergeCell ref="E21:G21"/>
    <mergeCell ref="B21:D21"/>
    <mergeCell ref="N21:P21"/>
    <mergeCell ref="N2:P2"/>
    <mergeCell ref="K20:M20"/>
    <mergeCell ref="K2:M2"/>
    <mergeCell ref="H2:J2"/>
  </mergeCells>
  <phoneticPr fontId="2" type="noConversion"/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P37"/>
  <sheetViews>
    <sheetView topLeftCell="B16" workbookViewId="0">
      <selection activeCell="N36" sqref="N36"/>
    </sheetView>
  </sheetViews>
  <sheetFormatPr defaultRowHeight="18.75"/>
  <cols>
    <col min="1" max="1" width="19.28515625" style="8" customWidth="1"/>
    <col min="2" max="3" width="8.85546875" style="8" customWidth="1"/>
    <col min="4" max="4" width="8.85546875" style="3" customWidth="1"/>
    <col min="5" max="6" width="8.85546875" style="8" customWidth="1"/>
    <col min="7" max="7" width="8.85546875" style="3" customWidth="1"/>
    <col min="8" max="9" width="8.85546875" style="8" customWidth="1"/>
    <col min="10" max="10" width="8.85546875" style="3" customWidth="1"/>
    <col min="11" max="12" width="8.85546875" style="8" customWidth="1"/>
    <col min="13" max="13" width="8.85546875" style="3" customWidth="1"/>
    <col min="14" max="15" width="8.85546875" style="8" customWidth="1"/>
    <col min="16" max="16" width="8.5703125" style="3" customWidth="1"/>
    <col min="17" max="16384" width="9.140625" style="3"/>
  </cols>
  <sheetData>
    <row r="1" spans="1:16" ht="23.25" customHeight="1">
      <c r="A1" s="214" t="s">
        <v>105</v>
      </c>
      <c r="D1" s="213"/>
      <c r="G1" s="213"/>
      <c r="H1" s="67"/>
      <c r="I1" s="67"/>
      <c r="J1" s="68"/>
      <c r="K1" s="67"/>
      <c r="L1" s="67"/>
      <c r="M1" s="68"/>
      <c r="N1" s="67"/>
      <c r="O1" s="67"/>
      <c r="P1" s="68"/>
    </row>
    <row r="2" spans="1:16" ht="16.5" customHeight="1">
      <c r="A2" s="397" t="s">
        <v>8</v>
      </c>
      <c r="B2" s="394" t="s">
        <v>90</v>
      </c>
      <c r="C2" s="395"/>
      <c r="D2" s="395"/>
      <c r="E2" s="394" t="s">
        <v>91</v>
      </c>
      <c r="F2" s="395"/>
      <c r="G2" s="395"/>
      <c r="H2" s="394" t="s">
        <v>92</v>
      </c>
      <c r="I2" s="395"/>
      <c r="J2" s="395"/>
      <c r="K2" s="391" t="s">
        <v>93</v>
      </c>
      <c r="L2" s="392"/>
      <c r="M2" s="393"/>
      <c r="N2" s="386" t="s">
        <v>94</v>
      </c>
      <c r="O2" s="387"/>
      <c r="P2" s="388"/>
    </row>
    <row r="3" spans="1:16" s="4" customFormat="1" ht="16.5" customHeight="1">
      <c r="A3" s="398"/>
      <c r="B3" s="144" t="s">
        <v>1</v>
      </c>
      <c r="C3" s="144" t="s">
        <v>2</v>
      </c>
      <c r="D3" s="144" t="s">
        <v>9</v>
      </c>
      <c r="E3" s="144" t="s">
        <v>1</v>
      </c>
      <c r="F3" s="144" t="s">
        <v>2</v>
      </c>
      <c r="G3" s="144" t="s">
        <v>9</v>
      </c>
      <c r="H3" s="144" t="s">
        <v>1</v>
      </c>
      <c r="I3" s="144" t="s">
        <v>2</v>
      </c>
      <c r="J3" s="144" t="s">
        <v>9</v>
      </c>
      <c r="K3" s="50" t="s">
        <v>1</v>
      </c>
      <c r="L3" s="50" t="s">
        <v>2</v>
      </c>
      <c r="M3" s="50" t="s">
        <v>9</v>
      </c>
      <c r="N3" s="50" t="s">
        <v>1</v>
      </c>
      <c r="O3" s="50" t="s">
        <v>2</v>
      </c>
      <c r="P3" s="50" t="s">
        <v>9</v>
      </c>
    </row>
    <row r="4" spans="1:16" s="4" customFormat="1" ht="16.5" customHeight="1">
      <c r="A4" s="117"/>
      <c r="B4" s="137"/>
      <c r="C4" s="138"/>
      <c r="D4" s="138"/>
      <c r="E4" s="138"/>
      <c r="F4" s="138"/>
      <c r="G4" s="138"/>
      <c r="H4" s="137"/>
      <c r="I4" s="175" t="s">
        <v>7</v>
      </c>
      <c r="J4" s="356"/>
      <c r="K4" s="125"/>
      <c r="L4" s="125"/>
      <c r="M4" s="125"/>
      <c r="N4" s="125"/>
      <c r="O4" s="125"/>
      <c r="P4" s="126"/>
    </row>
    <row r="5" spans="1:16" s="4" customFormat="1" ht="15.75" customHeight="1">
      <c r="A5" s="51" t="s">
        <v>0</v>
      </c>
      <c r="B5" s="224">
        <v>536181.47</v>
      </c>
      <c r="C5" s="224">
        <v>309452.94</v>
      </c>
      <c r="D5" s="225">
        <v>226727.54</v>
      </c>
      <c r="E5" s="296">
        <v>552262</v>
      </c>
      <c r="F5" s="296">
        <v>313314</v>
      </c>
      <c r="G5" s="297">
        <v>238948</v>
      </c>
      <c r="H5" s="28">
        <v>598290</v>
      </c>
      <c r="I5" s="28">
        <v>319050</v>
      </c>
      <c r="J5" s="28">
        <v>279240</v>
      </c>
      <c r="K5" s="28">
        <v>592163</v>
      </c>
      <c r="L5" s="28">
        <v>312212</v>
      </c>
      <c r="M5" s="28">
        <v>279951</v>
      </c>
      <c r="N5" s="52">
        <f>(B5+E5+H5+K5)/4</f>
        <v>569724.11749999993</v>
      </c>
      <c r="O5" s="52">
        <f>(C5+F5+I5+L5)/4</f>
        <v>313507.23499999999</v>
      </c>
      <c r="P5" s="52">
        <f>(D5+G5+J5+M5)/4</f>
        <v>256216.63500000001</v>
      </c>
    </row>
    <row r="6" spans="1:16" s="2" customFormat="1" ht="15.75" customHeight="1">
      <c r="A6" s="53" t="s">
        <v>46</v>
      </c>
      <c r="B6" s="226">
        <v>2433.77</v>
      </c>
      <c r="C6" s="226">
        <v>1046.44</v>
      </c>
      <c r="D6" s="227">
        <v>1388.34</v>
      </c>
      <c r="E6" s="298">
        <v>561</v>
      </c>
      <c r="F6" s="469">
        <v>0</v>
      </c>
      <c r="G6" s="299">
        <v>561</v>
      </c>
      <c r="H6" s="29">
        <v>830</v>
      </c>
      <c r="I6" s="470">
        <v>0</v>
      </c>
      <c r="J6" s="29">
        <v>830</v>
      </c>
      <c r="K6" s="29">
        <v>1763</v>
      </c>
      <c r="L6" s="471">
        <v>471</v>
      </c>
      <c r="M6" s="29">
        <v>1292</v>
      </c>
      <c r="N6" s="54">
        <f t="shared" ref="N6:P17" si="0">(B6+E6+H6+K6)/4</f>
        <v>1396.9425000000001</v>
      </c>
      <c r="O6" s="54">
        <f t="shared" si="0"/>
        <v>379.36</v>
      </c>
      <c r="P6" s="54">
        <f t="shared" si="0"/>
        <v>1017.835</v>
      </c>
    </row>
    <row r="7" spans="1:16" ht="15.75" customHeight="1">
      <c r="A7" s="55" t="s">
        <v>47</v>
      </c>
      <c r="B7" s="226">
        <v>188581.38</v>
      </c>
      <c r="C7" s="226">
        <v>109609.2</v>
      </c>
      <c r="D7" s="227">
        <v>78972.179999999993</v>
      </c>
      <c r="E7" s="298">
        <v>206986</v>
      </c>
      <c r="F7" s="298">
        <v>118990</v>
      </c>
      <c r="G7" s="299">
        <v>87996</v>
      </c>
      <c r="H7" s="29">
        <v>220471</v>
      </c>
      <c r="I7" s="29">
        <v>111641</v>
      </c>
      <c r="J7" s="29">
        <v>108830</v>
      </c>
      <c r="K7" s="29">
        <v>208234</v>
      </c>
      <c r="L7" s="29">
        <v>107603</v>
      </c>
      <c r="M7" s="29">
        <v>100631</v>
      </c>
      <c r="N7" s="54">
        <f t="shared" si="0"/>
        <v>206068.095</v>
      </c>
      <c r="O7" s="54">
        <f t="shared" si="0"/>
        <v>111960.8</v>
      </c>
      <c r="P7" s="54">
        <f t="shared" si="0"/>
        <v>94107.294999999998</v>
      </c>
    </row>
    <row r="8" spans="1:16" ht="15.75" customHeight="1">
      <c r="A8" s="56" t="s">
        <v>48</v>
      </c>
      <c r="B8" s="226">
        <v>123854.12</v>
      </c>
      <c r="C8" s="226">
        <v>74514.899999999994</v>
      </c>
      <c r="D8" s="227">
        <v>49339.22</v>
      </c>
      <c r="E8" s="298">
        <v>128264</v>
      </c>
      <c r="F8" s="298">
        <v>71269</v>
      </c>
      <c r="G8" s="299">
        <v>56995</v>
      </c>
      <c r="H8" s="29">
        <v>157928</v>
      </c>
      <c r="I8" s="29">
        <v>84416</v>
      </c>
      <c r="J8" s="29">
        <v>73512</v>
      </c>
      <c r="K8" s="29">
        <v>155485</v>
      </c>
      <c r="L8" s="29">
        <v>81440</v>
      </c>
      <c r="M8" s="29">
        <v>74045</v>
      </c>
      <c r="N8" s="54">
        <f t="shared" si="0"/>
        <v>141382.78</v>
      </c>
      <c r="O8" s="54">
        <f t="shared" si="0"/>
        <v>77909.975000000006</v>
      </c>
      <c r="P8" s="54">
        <f t="shared" si="0"/>
        <v>63472.805</v>
      </c>
    </row>
    <row r="9" spans="1:16" ht="15.75" customHeight="1">
      <c r="A9" s="56" t="s">
        <v>49</v>
      </c>
      <c r="B9" s="226">
        <v>69082.41</v>
      </c>
      <c r="C9" s="226">
        <v>44422.239999999998</v>
      </c>
      <c r="D9" s="227">
        <v>24660.27</v>
      </c>
      <c r="E9" s="298">
        <v>71075</v>
      </c>
      <c r="F9" s="298">
        <v>41466</v>
      </c>
      <c r="G9" s="299">
        <v>29609</v>
      </c>
      <c r="H9" s="29">
        <v>73332</v>
      </c>
      <c r="I9" s="29">
        <v>45226</v>
      </c>
      <c r="J9" s="29">
        <v>28106</v>
      </c>
      <c r="K9" s="29">
        <v>74402</v>
      </c>
      <c r="L9" s="29">
        <v>41415</v>
      </c>
      <c r="M9" s="29">
        <v>32987</v>
      </c>
      <c r="N9" s="54">
        <f t="shared" si="0"/>
        <v>71972.852500000008</v>
      </c>
      <c r="O9" s="54">
        <f t="shared" si="0"/>
        <v>43132.31</v>
      </c>
      <c r="P9" s="54">
        <f t="shared" si="0"/>
        <v>28840.567500000001</v>
      </c>
    </row>
    <row r="10" spans="1:16" ht="15.75" customHeight="1">
      <c r="A10" s="55" t="s">
        <v>50</v>
      </c>
      <c r="B10" s="228">
        <v>67548</v>
      </c>
      <c r="C10" s="228">
        <f t="shared" ref="C10:G10" si="1">C11+C12+C13</f>
        <v>41499.749999999993</v>
      </c>
      <c r="D10" s="229">
        <f t="shared" si="1"/>
        <v>26047.73</v>
      </c>
      <c r="E10" s="300">
        <f t="shared" si="1"/>
        <v>68999</v>
      </c>
      <c r="F10" s="300">
        <f t="shared" si="1"/>
        <v>44966</v>
      </c>
      <c r="G10" s="301">
        <f t="shared" si="1"/>
        <v>24033</v>
      </c>
      <c r="H10" s="472">
        <f>H11+H12+H13</f>
        <v>80920</v>
      </c>
      <c r="I10" s="472">
        <f>I11+I12+I13</f>
        <v>45590</v>
      </c>
      <c r="J10" s="472">
        <f>J11+J12+J13</f>
        <v>35330</v>
      </c>
      <c r="K10" s="472">
        <f>K11+K12+K13</f>
        <v>79084</v>
      </c>
      <c r="L10" s="472">
        <f>L11+L12+L13</f>
        <v>45102</v>
      </c>
      <c r="M10" s="472">
        <f>M11+M12+M13</f>
        <v>33982</v>
      </c>
      <c r="N10" s="54">
        <f t="shared" si="0"/>
        <v>74137.75</v>
      </c>
      <c r="O10" s="54">
        <f t="shared" si="0"/>
        <v>44289.4375</v>
      </c>
      <c r="P10" s="54">
        <f t="shared" si="0"/>
        <v>29848.182499999999</v>
      </c>
    </row>
    <row r="11" spans="1:16" ht="15.75" customHeight="1">
      <c r="A11" s="56" t="s">
        <v>51</v>
      </c>
      <c r="B11" s="226">
        <v>56237.99</v>
      </c>
      <c r="C11" s="226">
        <v>34895.24</v>
      </c>
      <c r="D11" s="227">
        <v>21342.75</v>
      </c>
      <c r="E11" s="298">
        <v>57056</v>
      </c>
      <c r="F11" s="298">
        <v>37187</v>
      </c>
      <c r="G11" s="299">
        <v>19869</v>
      </c>
      <c r="H11" s="29">
        <v>72178</v>
      </c>
      <c r="I11" s="29">
        <v>41224</v>
      </c>
      <c r="J11" s="29">
        <v>30954</v>
      </c>
      <c r="K11" s="29">
        <v>69839</v>
      </c>
      <c r="L11" s="29">
        <v>40182</v>
      </c>
      <c r="M11" s="29">
        <v>29657</v>
      </c>
      <c r="N11" s="54">
        <f t="shared" si="0"/>
        <v>63827.747499999998</v>
      </c>
      <c r="O11" s="54">
        <f t="shared" si="0"/>
        <v>38372.06</v>
      </c>
      <c r="P11" s="54">
        <f t="shared" si="0"/>
        <v>25455.6875</v>
      </c>
    </row>
    <row r="12" spans="1:16" ht="15.75" customHeight="1">
      <c r="A12" s="56" t="s">
        <v>52</v>
      </c>
      <c r="B12" s="226">
        <v>10805.51</v>
      </c>
      <c r="C12" s="226">
        <v>6100.52</v>
      </c>
      <c r="D12" s="227">
        <v>4704.9799999999996</v>
      </c>
      <c r="E12" s="298">
        <v>11943</v>
      </c>
      <c r="F12" s="298">
        <v>7779</v>
      </c>
      <c r="G12" s="299">
        <v>4164</v>
      </c>
      <c r="H12" s="29">
        <v>8742</v>
      </c>
      <c r="I12" s="29">
        <v>4366</v>
      </c>
      <c r="J12" s="29">
        <v>4376</v>
      </c>
      <c r="K12" s="29">
        <v>9245</v>
      </c>
      <c r="L12" s="29">
        <v>4920</v>
      </c>
      <c r="M12" s="29">
        <v>4325</v>
      </c>
      <c r="N12" s="54">
        <f t="shared" si="0"/>
        <v>10183.877500000001</v>
      </c>
      <c r="O12" s="54">
        <f t="shared" si="0"/>
        <v>5791.38</v>
      </c>
      <c r="P12" s="54">
        <f t="shared" si="0"/>
        <v>4392.4949999999999</v>
      </c>
    </row>
    <row r="13" spans="1:16" ht="15.75" customHeight="1">
      <c r="A13" s="58" t="s">
        <v>53</v>
      </c>
      <c r="B13" s="226">
        <v>503.99</v>
      </c>
      <c r="C13" s="226">
        <v>503.99</v>
      </c>
      <c r="D13" s="230">
        <v>0</v>
      </c>
      <c r="E13" s="302">
        <v>0</v>
      </c>
      <c r="F13" s="302">
        <v>0</v>
      </c>
      <c r="G13" s="303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54">
        <f t="shared" si="0"/>
        <v>125.9975</v>
      </c>
      <c r="O13" s="54">
        <f t="shared" si="0"/>
        <v>125.9975</v>
      </c>
      <c r="P13" s="54">
        <f t="shared" si="0"/>
        <v>0</v>
      </c>
    </row>
    <row r="14" spans="1:16" ht="15.75" customHeight="1">
      <c r="A14" s="55" t="s">
        <v>54</v>
      </c>
      <c r="B14" s="226">
        <v>84682</v>
      </c>
      <c r="C14" s="226">
        <v>38361</v>
      </c>
      <c r="D14" s="227">
        <f t="shared" ref="D14:J14" si="2">D15+D16+D17</f>
        <v>46320.79</v>
      </c>
      <c r="E14" s="298">
        <f t="shared" si="2"/>
        <v>76377</v>
      </c>
      <c r="F14" s="298">
        <f t="shared" si="2"/>
        <v>36623</v>
      </c>
      <c r="G14" s="299">
        <f t="shared" si="2"/>
        <v>39754</v>
      </c>
      <c r="H14" s="29">
        <f t="shared" si="2"/>
        <v>64809</v>
      </c>
      <c r="I14" s="29">
        <f t="shared" si="2"/>
        <v>32177</v>
      </c>
      <c r="J14" s="29">
        <f t="shared" si="2"/>
        <v>32632</v>
      </c>
      <c r="K14" s="29">
        <f>K15+K16+K17</f>
        <v>73195</v>
      </c>
      <c r="L14" s="29">
        <f>L15+L16+L17</f>
        <v>36181</v>
      </c>
      <c r="M14" s="29">
        <f>M15+M16+M17</f>
        <v>37014</v>
      </c>
      <c r="N14" s="54">
        <f t="shared" si="0"/>
        <v>74765.75</v>
      </c>
      <c r="O14" s="54">
        <f t="shared" si="0"/>
        <v>35835.5</v>
      </c>
      <c r="P14" s="54">
        <f t="shared" si="0"/>
        <v>38930.197500000002</v>
      </c>
    </row>
    <row r="15" spans="1:16" ht="15.75" customHeight="1">
      <c r="A15" s="58" t="s">
        <v>55</v>
      </c>
      <c r="B15" s="226">
        <v>35789.81</v>
      </c>
      <c r="C15" s="226">
        <v>19122.57</v>
      </c>
      <c r="D15" s="227">
        <v>16667.240000000002</v>
      </c>
      <c r="E15" s="298">
        <v>34866</v>
      </c>
      <c r="F15" s="298">
        <v>19469</v>
      </c>
      <c r="G15" s="299">
        <v>15397</v>
      </c>
      <c r="H15" s="29">
        <v>32660</v>
      </c>
      <c r="I15" s="29">
        <v>15618</v>
      </c>
      <c r="J15" s="29">
        <v>17042</v>
      </c>
      <c r="K15" s="29">
        <v>36929</v>
      </c>
      <c r="L15" s="29">
        <v>18851</v>
      </c>
      <c r="M15" s="29">
        <v>18078</v>
      </c>
      <c r="N15" s="54">
        <f t="shared" si="0"/>
        <v>35061.202499999999</v>
      </c>
      <c r="O15" s="54">
        <f t="shared" si="0"/>
        <v>18265.142500000002</v>
      </c>
      <c r="P15" s="54">
        <f t="shared" si="0"/>
        <v>16796.060000000001</v>
      </c>
    </row>
    <row r="16" spans="1:16" ht="15.75" customHeight="1">
      <c r="A16" s="58" t="s">
        <v>56</v>
      </c>
      <c r="B16" s="226">
        <v>31557.69</v>
      </c>
      <c r="C16" s="226">
        <v>15212.79</v>
      </c>
      <c r="D16" s="227">
        <v>16344.9</v>
      </c>
      <c r="E16" s="298">
        <v>30069</v>
      </c>
      <c r="F16" s="298">
        <v>13293</v>
      </c>
      <c r="G16" s="299">
        <v>16776</v>
      </c>
      <c r="H16" s="29">
        <v>19474</v>
      </c>
      <c r="I16" s="29">
        <v>11141</v>
      </c>
      <c r="J16" s="29">
        <v>8333</v>
      </c>
      <c r="K16" s="29">
        <v>19752</v>
      </c>
      <c r="L16" s="29">
        <v>11404</v>
      </c>
      <c r="M16" s="29">
        <v>8348</v>
      </c>
      <c r="N16" s="54">
        <f t="shared" si="0"/>
        <v>25213.172500000001</v>
      </c>
      <c r="O16" s="54">
        <f t="shared" si="0"/>
        <v>12762.6975</v>
      </c>
      <c r="P16" s="54">
        <f t="shared" si="0"/>
        <v>12450.475</v>
      </c>
    </row>
    <row r="17" spans="1:16" ht="15.75" customHeight="1">
      <c r="A17" s="58" t="s">
        <v>57</v>
      </c>
      <c r="B17" s="226">
        <v>17333.7</v>
      </c>
      <c r="C17" s="226">
        <v>4025.04</v>
      </c>
      <c r="D17" s="227">
        <v>13308.65</v>
      </c>
      <c r="E17" s="298">
        <v>11442</v>
      </c>
      <c r="F17" s="298">
        <v>3861</v>
      </c>
      <c r="G17" s="299">
        <v>7581</v>
      </c>
      <c r="H17" s="29">
        <v>12675</v>
      </c>
      <c r="I17" s="29">
        <v>5418</v>
      </c>
      <c r="J17" s="29">
        <v>7257</v>
      </c>
      <c r="K17" s="29">
        <v>16514</v>
      </c>
      <c r="L17" s="29">
        <v>5926</v>
      </c>
      <c r="M17" s="29">
        <v>10588</v>
      </c>
      <c r="N17" s="54">
        <f t="shared" si="0"/>
        <v>14491.174999999999</v>
      </c>
      <c r="O17" s="54">
        <f t="shared" si="0"/>
        <v>4807.51</v>
      </c>
      <c r="P17" s="54">
        <f t="shared" si="0"/>
        <v>9683.6625000000004</v>
      </c>
    </row>
    <row r="18" spans="1:16" ht="15.75" customHeight="1">
      <c r="A18" s="56" t="s">
        <v>58</v>
      </c>
      <c r="B18" s="226" t="s">
        <v>62</v>
      </c>
      <c r="C18" s="226" t="s">
        <v>62</v>
      </c>
      <c r="D18" s="227" t="s">
        <v>62</v>
      </c>
      <c r="E18" s="190">
        <v>0</v>
      </c>
      <c r="F18" s="190">
        <v>0</v>
      </c>
      <c r="G18" s="353">
        <v>0</v>
      </c>
      <c r="H18" s="29" t="s">
        <v>62</v>
      </c>
      <c r="I18" s="29" t="s">
        <v>62</v>
      </c>
      <c r="J18" s="29" t="s">
        <v>62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90">
        <v>0</v>
      </c>
    </row>
    <row r="19" spans="1:16" ht="15.75" customHeight="1">
      <c r="A19" s="56" t="s">
        <v>59</v>
      </c>
      <c r="B19" s="226" t="s">
        <v>62</v>
      </c>
      <c r="C19" s="226" t="s">
        <v>62</v>
      </c>
      <c r="D19" s="227" t="s">
        <v>62</v>
      </c>
      <c r="E19" s="190">
        <v>0</v>
      </c>
      <c r="F19" s="190">
        <v>0</v>
      </c>
      <c r="G19" s="353">
        <v>0</v>
      </c>
      <c r="H19" s="29" t="s">
        <v>62</v>
      </c>
      <c r="I19" s="29" t="s">
        <v>62</v>
      </c>
      <c r="J19" s="29" t="s">
        <v>62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90">
        <v>0</v>
      </c>
    </row>
    <row r="20" spans="1:16" ht="15.75" customHeight="1">
      <c r="A20" s="51"/>
      <c r="B20" s="237"/>
      <c r="C20" s="237"/>
      <c r="D20" s="237"/>
      <c r="E20" s="139"/>
      <c r="F20" s="139"/>
      <c r="G20" s="139"/>
      <c r="H20" s="399" t="s">
        <v>6</v>
      </c>
      <c r="I20" s="399"/>
      <c r="J20" s="399"/>
      <c r="K20" s="389"/>
      <c r="L20" s="390"/>
      <c r="M20" s="390"/>
      <c r="N20" s="390"/>
      <c r="O20" s="390"/>
      <c r="P20" s="390"/>
    </row>
    <row r="21" spans="1:16" ht="15.75" customHeight="1">
      <c r="A21" s="51" t="s">
        <v>0</v>
      </c>
      <c r="B21" s="232">
        <v>100</v>
      </c>
      <c r="C21" s="238">
        <v>100</v>
      </c>
      <c r="D21" s="238">
        <v>100</v>
      </c>
      <c r="E21" s="140">
        <v>100</v>
      </c>
      <c r="F21" s="140">
        <v>100</v>
      </c>
      <c r="G21" s="140">
        <v>100</v>
      </c>
      <c r="H21" s="140">
        <v>100</v>
      </c>
      <c r="I21" s="140">
        <v>100</v>
      </c>
      <c r="J21" s="140">
        <v>100</v>
      </c>
      <c r="K21" s="60">
        <v>100</v>
      </c>
      <c r="L21" s="60">
        <v>100</v>
      </c>
      <c r="M21" s="60">
        <v>100</v>
      </c>
      <c r="N21" s="61">
        <f>(B21+E21+H21+K21)/4</f>
        <v>100</v>
      </c>
      <c r="O21" s="61">
        <f>(C21+F21+I21+L21)/4</f>
        <v>100</v>
      </c>
      <c r="P21" s="61">
        <f>(D21+G21+J21+M21)/4</f>
        <v>100</v>
      </c>
    </row>
    <row r="22" spans="1:16" ht="15.75" customHeight="1">
      <c r="A22" s="53" t="s">
        <v>46</v>
      </c>
      <c r="B22" s="233">
        <v>0.4</v>
      </c>
      <c r="C22" s="239">
        <v>0.33815804109018971</v>
      </c>
      <c r="D22" s="234">
        <v>0.61233849227138437</v>
      </c>
      <c r="E22" s="306">
        <v>0.10158222003324509</v>
      </c>
      <c r="F22" s="302">
        <v>0</v>
      </c>
      <c r="G22" s="306">
        <v>0.23477911512128163</v>
      </c>
      <c r="H22" s="141">
        <v>0.13872871015728158</v>
      </c>
      <c r="I22" s="141">
        <v>0</v>
      </c>
      <c r="J22" s="141">
        <v>0.29723535310127491</v>
      </c>
      <c r="K22" s="31">
        <v>0.2977220799002977</v>
      </c>
      <c r="L22" s="31">
        <v>0.1</v>
      </c>
      <c r="M22" s="31">
        <v>0.46150933556229484</v>
      </c>
      <c r="N22" s="64">
        <v>0.3</v>
      </c>
      <c r="O22" s="64">
        <f>O6/O5*100</f>
        <v>0.12100518190592954</v>
      </c>
      <c r="P22" s="64">
        <f>P6/P5*100</f>
        <v>0.39725562705949991</v>
      </c>
    </row>
    <row r="23" spans="1:16" ht="15.75" customHeight="1">
      <c r="A23" s="55" t="s">
        <v>47</v>
      </c>
      <c r="B23" s="233">
        <v>35.171185606246333</v>
      </c>
      <c r="C23" s="239">
        <v>35.420313020777897</v>
      </c>
      <c r="D23" s="234">
        <v>34.831313390512683</v>
      </c>
      <c r="E23" s="306">
        <v>37.479674502319547</v>
      </c>
      <c r="F23" s="306">
        <v>37.977875230599331</v>
      </c>
      <c r="G23" s="306">
        <v>36.826422485226914</v>
      </c>
      <c r="H23" s="141">
        <v>36.850189707332568</v>
      </c>
      <c r="I23" s="141">
        <v>34.991694091835136</v>
      </c>
      <c r="J23" s="141">
        <v>38.97364274459246</v>
      </c>
      <c r="K23" s="31">
        <v>35.164979912625412</v>
      </c>
      <c r="L23" s="31">
        <v>34.464722688429653</v>
      </c>
      <c r="M23" s="31">
        <v>35.945933395487067</v>
      </c>
      <c r="N23" s="64">
        <f>N7/N5*100</f>
        <v>36.169803712057181</v>
      </c>
      <c r="O23" s="64">
        <f>O7/O5*100</f>
        <v>35.712349668740501</v>
      </c>
      <c r="P23" s="64">
        <f>P7/P5*100</f>
        <v>36.729580419319767</v>
      </c>
    </row>
    <row r="24" spans="1:16" ht="15.75" customHeight="1">
      <c r="A24" s="56" t="s">
        <v>48</v>
      </c>
      <c r="B24" s="233">
        <v>23.099291364917924</v>
      </c>
      <c r="C24" s="239">
        <v>24.079557945062664</v>
      </c>
      <c r="D24" s="234">
        <v>21.761458709427185</v>
      </c>
      <c r="E24" s="306">
        <v>23.225208325034131</v>
      </c>
      <c r="F24" s="306">
        <v>22.746829059665384</v>
      </c>
      <c r="G24" s="306">
        <v>23.852469993471384</v>
      </c>
      <c r="H24" s="141">
        <v>26.396563539420683</v>
      </c>
      <c r="I24" s="141">
        <v>26.4</v>
      </c>
      <c r="J24" s="141">
        <v>26.325741297808335</v>
      </c>
      <c r="K24" s="31">
        <v>26.257128527111622</v>
      </c>
      <c r="L24" s="31">
        <v>26.08483978834894</v>
      </c>
      <c r="M24" s="31">
        <v>26.5</v>
      </c>
      <c r="N24" s="64">
        <f>N8/N5*100</f>
        <v>24.816007547723309</v>
      </c>
      <c r="O24" s="64">
        <f>O8/O5*100</f>
        <v>24.851093149413288</v>
      </c>
      <c r="P24" s="64">
        <f>P8/P5*100</f>
        <v>24.773100700506816</v>
      </c>
    </row>
    <row r="25" spans="1:16" ht="15.75" customHeight="1">
      <c r="A25" s="56" t="s">
        <v>49</v>
      </c>
      <c r="B25" s="233">
        <v>12.884147227243792</v>
      </c>
      <c r="C25" s="239">
        <v>14.355087400365301</v>
      </c>
      <c r="D25" s="234">
        <v>10.876609872801513</v>
      </c>
      <c r="E25" s="306">
        <v>12.869797306350971</v>
      </c>
      <c r="F25" s="306">
        <v>13.234646393075316</v>
      </c>
      <c r="G25" s="306">
        <v>12.391398965465289</v>
      </c>
      <c r="H25" s="141">
        <v>12.256932256932258</v>
      </c>
      <c r="I25" s="141">
        <v>14.175207647704122</v>
      </c>
      <c r="J25" s="141">
        <v>10</v>
      </c>
      <c r="K25" s="31">
        <v>12.5644459380272</v>
      </c>
      <c r="L25" s="31">
        <v>13.265025047083393</v>
      </c>
      <c r="M25" s="31">
        <v>11.783133476929891</v>
      </c>
      <c r="N25" s="64">
        <f>N9/N5*100</f>
        <v>12.632930621898769</v>
      </c>
      <c r="O25" s="64">
        <f>O9/O5*100</f>
        <v>13.757995090607716</v>
      </c>
      <c r="P25" s="64">
        <f>P9/P5*100</f>
        <v>11.256321237690129</v>
      </c>
    </row>
    <row r="26" spans="1:16" ht="15.75" customHeight="1">
      <c r="A26" s="55" t="s">
        <v>50</v>
      </c>
      <c r="B26" s="233">
        <v>12.5979735927838</v>
      </c>
      <c r="C26" s="239">
        <v>13.410682089496383</v>
      </c>
      <c r="D26" s="234">
        <v>11.4885602340148</v>
      </c>
      <c r="E26" s="306">
        <v>12.493888770185166</v>
      </c>
      <c r="F26" s="306">
        <v>14.351736596513401</v>
      </c>
      <c r="G26" s="306">
        <v>10.057836851532551</v>
      </c>
      <c r="H26" s="141">
        <v>13.525213525213525</v>
      </c>
      <c r="I26" s="141">
        <v>14.289296348534714</v>
      </c>
      <c r="J26" s="141">
        <v>12.652198825383183</v>
      </c>
      <c r="K26" s="31">
        <v>13.3</v>
      </c>
      <c r="L26" s="31">
        <v>14.445953390644819</v>
      </c>
      <c r="M26" s="31">
        <v>12.138552818171751</v>
      </c>
      <c r="N26" s="64">
        <f>N10/N5*100</f>
        <v>13.012921117912832</v>
      </c>
      <c r="O26" s="64">
        <f>O10/O5*100</f>
        <v>14.127086253687256</v>
      </c>
      <c r="P26" s="64">
        <f>P10/P5*100</f>
        <v>11.649588052703914</v>
      </c>
    </row>
    <row r="27" spans="1:16" ht="15.75" customHeight="1">
      <c r="A27" s="56" t="s">
        <v>51</v>
      </c>
      <c r="B27" s="233">
        <v>10.488611253201272</v>
      </c>
      <c r="C27" s="239">
        <v>11.276428655032328</v>
      </c>
      <c r="D27" s="234">
        <v>9.4133910684163027</v>
      </c>
      <c r="E27" s="306">
        <v>10.331328246375815</v>
      </c>
      <c r="F27" s="306">
        <v>11.868923827214871</v>
      </c>
      <c r="G27" s="306">
        <v>8.315198285819509</v>
      </c>
      <c r="H27" s="141">
        <v>12</v>
      </c>
      <c r="I27" s="141">
        <v>12.920858799561197</v>
      </c>
      <c r="J27" s="141">
        <v>11.085088096261281</v>
      </c>
      <c r="K27" s="31">
        <v>11.793881076663014</v>
      </c>
      <c r="L27" s="31">
        <v>12.8</v>
      </c>
      <c r="M27" s="31">
        <v>10.593639601215928</v>
      </c>
      <c r="N27" s="64">
        <f>N11/N5*100</f>
        <v>11.203272871803607</v>
      </c>
      <c r="O27" s="64">
        <f>O11/O5*100</f>
        <v>12.239609079516139</v>
      </c>
      <c r="P27" s="64">
        <f>P11/P5*100</f>
        <v>9.9352204434345168</v>
      </c>
    </row>
    <row r="28" spans="1:16" ht="15.75" customHeight="1">
      <c r="A28" s="56" t="s">
        <v>52</v>
      </c>
      <c r="B28" s="233">
        <v>2.0152710611204077</v>
      </c>
      <c r="C28" s="239">
        <v>1.971388605970265</v>
      </c>
      <c r="D28" s="234">
        <v>2.0751691655984974</v>
      </c>
      <c r="E28" s="306">
        <v>2.1625605238093515</v>
      </c>
      <c r="F28" s="306">
        <v>2.4828127692985316</v>
      </c>
      <c r="G28" s="306">
        <v>1.8</v>
      </c>
      <c r="H28" s="141">
        <v>1.4611643183071754</v>
      </c>
      <c r="I28" s="141">
        <v>1.3684375489735152</v>
      </c>
      <c r="J28" s="190">
        <v>1.5671107291219024</v>
      </c>
      <c r="K28" s="31">
        <v>1.5</v>
      </c>
      <c r="L28" s="31">
        <v>1.5758523054847349</v>
      </c>
      <c r="M28" s="31">
        <v>1.5449132169558244</v>
      </c>
      <c r="N28" s="64">
        <f>N12/N5*100</f>
        <v>1.7875103382822828</v>
      </c>
      <c r="O28" s="64">
        <f>O12/O5*100</f>
        <v>1.8472875115625322</v>
      </c>
      <c r="P28" s="64">
        <f>P12/P5*100</f>
        <v>1.714367609269398</v>
      </c>
    </row>
    <row r="29" spans="1:16" ht="15.75" customHeight="1">
      <c r="A29" s="58" t="s">
        <v>53</v>
      </c>
      <c r="B29" s="233">
        <v>9.3996161411545986E-2</v>
      </c>
      <c r="C29" s="235">
        <v>0.1</v>
      </c>
      <c r="D29" s="234">
        <v>0</v>
      </c>
      <c r="E29" s="302">
        <v>0</v>
      </c>
      <c r="F29" s="302">
        <v>0</v>
      </c>
      <c r="G29" s="302">
        <v>0</v>
      </c>
      <c r="H29" s="141">
        <v>0</v>
      </c>
      <c r="I29" s="141">
        <v>0</v>
      </c>
      <c r="J29" s="141">
        <v>0</v>
      </c>
      <c r="K29" s="190">
        <v>0</v>
      </c>
      <c r="L29" s="190">
        <v>0</v>
      </c>
      <c r="M29" s="190">
        <v>0</v>
      </c>
      <c r="N29" s="64">
        <f>(B29+H28)/2</f>
        <v>0.77758023985936076</v>
      </c>
      <c r="O29" s="64">
        <v>0.8</v>
      </c>
      <c r="P29" s="64">
        <f>P13/P5*100</f>
        <v>0</v>
      </c>
    </row>
    <row r="30" spans="1:16" ht="15.75" customHeight="1">
      <c r="A30" s="55" t="s">
        <v>54</v>
      </c>
      <c r="B30" s="233">
        <v>15.793533484101941</v>
      </c>
      <c r="C30" s="239">
        <v>12.396392162246059</v>
      </c>
      <c r="D30" s="234">
        <v>20.430155948412796</v>
      </c>
      <c r="E30" s="306">
        <v>13.829848876076934</v>
      </c>
      <c r="F30" s="306">
        <v>11.688912720146561</v>
      </c>
      <c r="G30" s="306">
        <v>16.637092589182583</v>
      </c>
      <c r="H30" s="141">
        <v>10.832372260943689</v>
      </c>
      <c r="I30" s="141">
        <v>10.085253095126156</v>
      </c>
      <c r="J30" s="141">
        <v>11.686004870362412</v>
      </c>
      <c r="K30" s="31">
        <v>12.3</v>
      </c>
      <c r="L30" s="31">
        <v>11.588600053809591</v>
      </c>
      <c r="M30" s="31">
        <v>13.221599494197198</v>
      </c>
      <c r="N30" s="64">
        <f>N14/N5*100</f>
        <v>13.123149907727052</v>
      </c>
      <c r="O30" s="64">
        <f>O14/O5*100</f>
        <v>11.430517704001314</v>
      </c>
      <c r="P30" s="64">
        <f>P14/P5*100</f>
        <v>15.194250560663244</v>
      </c>
    </row>
    <row r="31" spans="1:16" ht="15.75" customHeight="1">
      <c r="A31" s="58" t="s">
        <v>55</v>
      </c>
      <c r="B31" s="233">
        <v>6.674943466434974</v>
      </c>
      <c r="C31" s="239">
        <v>6.179475948750075</v>
      </c>
      <c r="D31" s="234">
        <v>7.3</v>
      </c>
      <c r="E31" s="306">
        <v>6.3133078140447827</v>
      </c>
      <c r="F31" s="306">
        <v>6.2138940487817331</v>
      </c>
      <c r="G31" s="306">
        <v>6.4436613823928219</v>
      </c>
      <c r="H31" s="141">
        <v>5.4588911731768874</v>
      </c>
      <c r="I31" s="141">
        <v>4.895157498824636</v>
      </c>
      <c r="J31" s="141">
        <v>6.1029938404240074</v>
      </c>
      <c r="K31" s="31">
        <v>6.2362896702428214</v>
      </c>
      <c r="L31" s="31">
        <v>6.0378845143684421</v>
      </c>
      <c r="M31" s="31">
        <v>6.4575586441913053</v>
      </c>
      <c r="N31" s="64">
        <f>N15/N5*100</f>
        <v>6.1540667531948046</v>
      </c>
      <c r="O31" s="64">
        <f>O15/O5*100</f>
        <v>5.826067299531382</v>
      </c>
      <c r="P31" s="64">
        <v>6.2</v>
      </c>
    </row>
    <row r="32" spans="1:16" ht="15.75" customHeight="1">
      <c r="A32" s="58" t="s">
        <v>56</v>
      </c>
      <c r="B32" s="233">
        <v>5.8856360701909374</v>
      </c>
      <c r="C32" s="239">
        <v>4.9160269732774227</v>
      </c>
      <c r="D32" s="234">
        <v>7.2090492403348971</v>
      </c>
      <c r="E32" s="306">
        <v>5.4446983496963401</v>
      </c>
      <c r="F32" s="306">
        <v>4.3</v>
      </c>
      <c r="G32" s="306">
        <v>7.0207743944289138</v>
      </c>
      <c r="H32" s="141">
        <v>3.2</v>
      </c>
      <c r="I32" s="141">
        <v>3.491929164707726</v>
      </c>
      <c r="J32" s="141">
        <v>2.9841713221601491</v>
      </c>
      <c r="K32" s="31">
        <v>3.3355680783838237</v>
      </c>
      <c r="L32" s="31">
        <v>3.6526462788105523</v>
      </c>
      <c r="M32" s="31">
        <v>2.9819504127508027</v>
      </c>
      <c r="N32" s="64">
        <f>N16/N5*100</f>
        <v>4.4255055605926676</v>
      </c>
      <c r="O32" s="64">
        <f>O16/O5*100</f>
        <v>4.0709419353591629</v>
      </c>
      <c r="P32" s="64">
        <f>P16/P5*100</f>
        <v>4.8593546629007909</v>
      </c>
    </row>
    <row r="33" spans="1:16" ht="15.75" customHeight="1">
      <c r="A33" s="58" t="s">
        <v>57</v>
      </c>
      <c r="B33" s="233">
        <v>3.2328047442594392</v>
      </c>
      <c r="C33" s="239">
        <v>1.3006953496709388</v>
      </c>
      <c r="D33" s="234">
        <v>5.8698868253940386</v>
      </c>
      <c r="E33" s="306">
        <v>2.0718427123358119</v>
      </c>
      <c r="F33" s="306">
        <v>1.2323100787069841</v>
      </c>
      <c r="G33" s="306">
        <v>3.1726568123608483</v>
      </c>
      <c r="H33" s="190">
        <v>2.1185378328235469</v>
      </c>
      <c r="I33" s="190">
        <v>1.6981664315937939</v>
      </c>
      <c r="J33" s="190">
        <v>2.598839707778255</v>
      </c>
      <c r="K33" s="31">
        <v>2.7887591761052275</v>
      </c>
      <c r="L33" s="31">
        <v>1.8980692606305971</v>
      </c>
      <c r="M33" s="31">
        <v>3.782090437255091</v>
      </c>
      <c r="N33" s="64">
        <f>N17/N5*100</f>
        <v>2.5435424892294471</v>
      </c>
      <c r="O33" s="64">
        <v>1.1000000000000001</v>
      </c>
      <c r="P33" s="64">
        <f>P17/P5*100</f>
        <v>3.7794823509410311</v>
      </c>
    </row>
    <row r="34" spans="1:16" ht="15.75" customHeight="1">
      <c r="A34" s="56" t="s">
        <v>58</v>
      </c>
      <c r="B34" s="235" t="s">
        <v>62</v>
      </c>
      <c r="C34" s="235" t="s">
        <v>62</v>
      </c>
      <c r="D34" s="235" t="s">
        <v>62</v>
      </c>
      <c r="E34" s="190">
        <v>0</v>
      </c>
      <c r="F34" s="190">
        <v>0</v>
      </c>
      <c r="G34" s="190">
        <v>0</v>
      </c>
      <c r="H34" s="190" t="s">
        <v>62</v>
      </c>
      <c r="I34" s="190" t="s">
        <v>62</v>
      </c>
      <c r="J34" s="190" t="s">
        <v>62</v>
      </c>
      <c r="K34" s="190">
        <v>0</v>
      </c>
      <c r="L34" s="190">
        <v>0</v>
      </c>
      <c r="M34" s="190">
        <v>0</v>
      </c>
      <c r="N34" s="190">
        <v>0</v>
      </c>
      <c r="O34" s="190">
        <v>0</v>
      </c>
      <c r="P34" s="190">
        <v>0</v>
      </c>
    </row>
    <row r="35" spans="1:16" ht="15.75" customHeight="1">
      <c r="A35" s="66" t="s">
        <v>59</v>
      </c>
      <c r="B35" s="236" t="s">
        <v>62</v>
      </c>
      <c r="C35" s="236" t="s">
        <v>62</v>
      </c>
      <c r="D35" s="236" t="s">
        <v>62</v>
      </c>
      <c r="E35" s="202">
        <v>0</v>
      </c>
      <c r="F35" s="202">
        <v>0</v>
      </c>
      <c r="G35" s="202">
        <v>0</v>
      </c>
      <c r="H35" s="202" t="s">
        <v>62</v>
      </c>
      <c r="I35" s="202" t="s">
        <v>62</v>
      </c>
      <c r="J35" s="202" t="s">
        <v>62</v>
      </c>
      <c r="K35" s="202">
        <v>0</v>
      </c>
      <c r="L35" s="202">
        <v>0</v>
      </c>
      <c r="M35" s="202">
        <v>0</v>
      </c>
      <c r="N35" s="202">
        <v>0</v>
      </c>
      <c r="O35" s="202">
        <v>0</v>
      </c>
      <c r="P35" s="202">
        <v>0</v>
      </c>
    </row>
    <row r="36" spans="1:16" ht="12.75" customHeight="1">
      <c r="A36" s="3"/>
      <c r="B36" s="3"/>
      <c r="C36" s="3"/>
      <c r="E36" s="3"/>
      <c r="F36" s="3"/>
      <c r="H36" s="3"/>
      <c r="I36" s="3"/>
      <c r="K36" s="3"/>
      <c r="L36" s="3"/>
      <c r="N36" s="3"/>
      <c r="O36" s="3"/>
    </row>
    <row r="37" spans="1:16">
      <c r="B37" s="9"/>
      <c r="C37" s="9"/>
      <c r="D37" s="5"/>
      <c r="E37" s="9"/>
      <c r="F37" s="9"/>
      <c r="G37" s="5"/>
      <c r="H37" s="9"/>
      <c r="I37" s="9"/>
      <c r="J37" s="5"/>
      <c r="K37" s="9"/>
      <c r="L37" s="9"/>
      <c r="M37" s="5"/>
      <c r="N37" s="9"/>
      <c r="O37" s="9"/>
      <c r="P37" s="5"/>
    </row>
  </sheetData>
  <mergeCells count="9">
    <mergeCell ref="A2:A3"/>
    <mergeCell ref="N2:P2"/>
    <mergeCell ref="K20:M20"/>
    <mergeCell ref="N20:P20"/>
    <mergeCell ref="B2:D2"/>
    <mergeCell ref="E2:G2"/>
    <mergeCell ref="H2:J2"/>
    <mergeCell ref="K2:M2"/>
    <mergeCell ref="H20:J20"/>
  </mergeCells>
  <phoneticPr fontId="2" type="noConversion"/>
  <printOptions horizontalCentered="1"/>
  <pageMargins left="0.36" right="0.39370078740157483" top="0.59055118110236227" bottom="0.25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P41"/>
  <sheetViews>
    <sheetView topLeftCell="C19" workbookViewId="0">
      <selection activeCell="R24" sqref="R24"/>
    </sheetView>
  </sheetViews>
  <sheetFormatPr defaultRowHeight="18.75"/>
  <cols>
    <col min="1" max="1" width="31.140625" style="11" customWidth="1"/>
    <col min="2" max="16" width="8" style="16" customWidth="1"/>
    <col min="17" max="16384" width="9.140625" style="11"/>
  </cols>
  <sheetData>
    <row r="1" spans="1:16">
      <c r="A1" s="215" t="s">
        <v>106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5.2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3" customFormat="1" ht="13.5" customHeight="1">
      <c r="A3" s="414" t="s">
        <v>20</v>
      </c>
      <c r="B3" s="416" t="s">
        <v>90</v>
      </c>
      <c r="C3" s="417"/>
      <c r="D3" s="418"/>
      <c r="E3" s="416" t="s">
        <v>91</v>
      </c>
      <c r="F3" s="417"/>
      <c r="G3" s="418"/>
      <c r="H3" s="419" t="s">
        <v>92</v>
      </c>
      <c r="I3" s="420"/>
      <c r="J3" s="421"/>
      <c r="K3" s="416" t="s">
        <v>93</v>
      </c>
      <c r="L3" s="417"/>
      <c r="M3" s="418"/>
      <c r="N3" s="408" t="s">
        <v>94</v>
      </c>
      <c r="O3" s="409"/>
      <c r="P3" s="410"/>
    </row>
    <row r="4" spans="1:16" s="12" customFormat="1" ht="13.5" customHeight="1">
      <c r="A4" s="415"/>
      <c r="B4" s="196" t="s">
        <v>1</v>
      </c>
      <c r="C4" s="196" t="s">
        <v>2</v>
      </c>
      <c r="D4" s="196" t="s">
        <v>9</v>
      </c>
      <c r="E4" s="196" t="s">
        <v>1</v>
      </c>
      <c r="F4" s="196" t="s">
        <v>2</v>
      </c>
      <c r="G4" s="196" t="s">
        <v>9</v>
      </c>
      <c r="H4" s="197" t="s">
        <v>1</v>
      </c>
      <c r="I4" s="197" t="s">
        <v>2</v>
      </c>
      <c r="J4" s="197" t="s">
        <v>9</v>
      </c>
      <c r="K4" s="196" t="s">
        <v>1</v>
      </c>
      <c r="L4" s="196" t="s">
        <v>2</v>
      </c>
      <c r="M4" s="196" t="s">
        <v>9</v>
      </c>
      <c r="N4" s="196" t="s">
        <v>1</v>
      </c>
      <c r="O4" s="196" t="s">
        <v>2</v>
      </c>
      <c r="P4" s="196" t="s">
        <v>9</v>
      </c>
    </row>
    <row r="5" spans="1:16" s="12" customFormat="1" ht="13.5" customHeight="1">
      <c r="A5" s="129"/>
      <c r="B5" s="147"/>
      <c r="C5" s="147"/>
      <c r="D5" s="147"/>
      <c r="E5" s="147"/>
      <c r="F5" s="147"/>
      <c r="G5" s="147"/>
      <c r="H5" s="147"/>
      <c r="I5" s="163" t="s">
        <v>7</v>
      </c>
      <c r="J5" s="147"/>
      <c r="K5" s="128"/>
      <c r="L5" s="128"/>
      <c r="M5" s="128"/>
      <c r="N5" s="128"/>
      <c r="O5" s="128"/>
      <c r="P5" s="127"/>
    </row>
    <row r="6" spans="1:16" s="12" customFormat="1" ht="14.25" customHeight="1">
      <c r="A6" s="76" t="s">
        <v>0</v>
      </c>
      <c r="B6" s="240">
        <v>536181.47</v>
      </c>
      <c r="C6" s="240">
        <v>309452.94</v>
      </c>
      <c r="D6" s="240">
        <v>226727.54</v>
      </c>
      <c r="E6" s="309">
        <v>552262</v>
      </c>
      <c r="F6" s="309">
        <v>313314</v>
      </c>
      <c r="G6" s="310">
        <v>238948</v>
      </c>
      <c r="H6" s="71">
        <v>598290</v>
      </c>
      <c r="I6" s="71">
        <v>319050</v>
      </c>
      <c r="J6" s="71">
        <v>279240</v>
      </c>
      <c r="K6" s="176">
        <v>592163</v>
      </c>
      <c r="L6" s="176">
        <v>312212</v>
      </c>
      <c r="M6" s="176">
        <v>279951</v>
      </c>
      <c r="N6" s="71">
        <f>(B6+E6+H6+K6)/4</f>
        <v>569724.11749999993</v>
      </c>
      <c r="O6" s="71">
        <f>(C6+F6+I6+L6)/4</f>
        <v>313507.23499999999</v>
      </c>
      <c r="P6" s="71">
        <f>(D6+G6+J6+M6)/4</f>
        <v>256216.63500000001</v>
      </c>
    </row>
    <row r="7" spans="1:16" s="10" customFormat="1" ht="14.25" customHeight="1">
      <c r="A7" s="72" t="s">
        <v>10</v>
      </c>
      <c r="B7" s="241"/>
      <c r="C7" s="241"/>
      <c r="D7" s="241"/>
      <c r="E7" s="311"/>
      <c r="F7" s="309"/>
      <c r="G7" s="310"/>
      <c r="H7" s="73"/>
      <c r="I7" s="71"/>
      <c r="J7" s="71"/>
      <c r="K7" s="346"/>
      <c r="L7" s="11"/>
      <c r="M7" s="11"/>
      <c r="N7" s="71"/>
      <c r="O7" s="71"/>
      <c r="P7" s="71"/>
    </row>
    <row r="8" spans="1:16" ht="14.25" customHeight="1">
      <c r="A8" s="72" t="s">
        <v>64</v>
      </c>
      <c r="B8" s="242">
        <v>23301.29</v>
      </c>
      <c r="C8" s="242">
        <v>16006.08</v>
      </c>
      <c r="D8" s="242">
        <v>7295.21</v>
      </c>
      <c r="E8" s="311">
        <v>21893</v>
      </c>
      <c r="F8" s="311">
        <v>16876</v>
      </c>
      <c r="G8" s="312">
        <v>5017</v>
      </c>
      <c r="H8" s="73">
        <v>17394</v>
      </c>
      <c r="I8" s="73">
        <v>14438</v>
      </c>
      <c r="J8" s="73">
        <v>2956</v>
      </c>
      <c r="K8" s="346">
        <v>17642</v>
      </c>
      <c r="L8" s="346">
        <v>13864</v>
      </c>
      <c r="M8" s="346">
        <v>3778</v>
      </c>
      <c r="N8" s="73">
        <f>(B8+E8+H8+K8)/4</f>
        <v>20057.572500000002</v>
      </c>
      <c r="O8" s="73">
        <f>(C8+F8+I8+L8)/4</f>
        <v>15296.02</v>
      </c>
      <c r="P8" s="73">
        <f>(D8+G8+J8+M8)/4</f>
        <v>4761.5524999999998</v>
      </c>
    </row>
    <row r="9" spans="1:16" ht="14.25" customHeight="1">
      <c r="A9" s="75" t="s">
        <v>11</v>
      </c>
      <c r="B9" s="242">
        <v>30086.55</v>
      </c>
      <c r="C9" s="242">
        <v>8291.56</v>
      </c>
      <c r="D9" s="242">
        <v>21794.99</v>
      </c>
      <c r="E9" s="311">
        <v>25751</v>
      </c>
      <c r="F9" s="311">
        <v>10676</v>
      </c>
      <c r="G9" s="312">
        <v>15075</v>
      </c>
      <c r="H9" s="73">
        <v>26879</v>
      </c>
      <c r="I9" s="73">
        <v>10407</v>
      </c>
      <c r="J9" s="73">
        <v>16472</v>
      </c>
      <c r="K9" s="346">
        <v>31193</v>
      </c>
      <c r="L9" s="346">
        <v>8407</v>
      </c>
      <c r="M9" s="346">
        <v>22786</v>
      </c>
      <c r="N9" s="73">
        <f t="shared" ref="N9:N21" si="0">(B9+E9+H9+K9)/4</f>
        <v>28477.387500000001</v>
      </c>
      <c r="O9" s="73">
        <f t="shared" ref="O9:O21" si="1">(C9+F9+I9+L9)/4</f>
        <v>9445.39</v>
      </c>
      <c r="P9" s="73">
        <f t="shared" ref="P9:P21" si="2">(D9+G9+J9+M9)/4</f>
        <v>19031.997500000001</v>
      </c>
    </row>
    <row r="10" spans="1:16" ht="14.25" customHeight="1">
      <c r="A10" s="72" t="s">
        <v>12</v>
      </c>
      <c r="B10" s="242"/>
      <c r="C10" s="242"/>
      <c r="D10" s="242"/>
      <c r="E10" s="311"/>
      <c r="F10" s="311"/>
      <c r="G10" s="312"/>
      <c r="H10" s="73"/>
      <c r="I10" s="73"/>
      <c r="J10" s="73"/>
      <c r="K10" s="346"/>
      <c r="L10" s="346"/>
      <c r="M10" s="346"/>
      <c r="N10" s="73"/>
      <c r="O10" s="73"/>
      <c r="P10" s="73"/>
    </row>
    <row r="11" spans="1:16" ht="14.25" customHeight="1">
      <c r="A11" s="72" t="s">
        <v>69</v>
      </c>
      <c r="B11" s="242">
        <v>11024.34</v>
      </c>
      <c r="C11" s="242">
        <v>5560.76</v>
      </c>
      <c r="D11" s="242">
        <v>5462.59</v>
      </c>
      <c r="E11" s="311">
        <v>8132</v>
      </c>
      <c r="F11" s="311">
        <v>3222</v>
      </c>
      <c r="G11" s="312">
        <v>4910</v>
      </c>
      <c r="H11" s="73">
        <v>8089</v>
      </c>
      <c r="I11" s="73">
        <v>3685</v>
      </c>
      <c r="J11" s="73">
        <v>4404</v>
      </c>
      <c r="K11" s="346">
        <v>11201</v>
      </c>
      <c r="L11" s="346">
        <v>5007</v>
      </c>
      <c r="M11" s="346">
        <v>6194</v>
      </c>
      <c r="N11" s="73">
        <f t="shared" si="0"/>
        <v>9611.5849999999991</v>
      </c>
      <c r="O11" s="73">
        <f t="shared" si="1"/>
        <v>4368.6900000000005</v>
      </c>
      <c r="P11" s="73">
        <f t="shared" si="2"/>
        <v>5242.6475</v>
      </c>
    </row>
    <row r="12" spans="1:16" ht="14.25" customHeight="1">
      <c r="A12" s="75" t="s">
        <v>13</v>
      </c>
      <c r="B12" s="242">
        <v>7513.13</v>
      </c>
      <c r="C12" s="242">
        <v>3066.62</v>
      </c>
      <c r="D12" s="242">
        <v>4445.5200000000004</v>
      </c>
      <c r="E12" s="311">
        <v>7017</v>
      </c>
      <c r="F12" s="311">
        <v>3009</v>
      </c>
      <c r="G12" s="312">
        <v>4008</v>
      </c>
      <c r="H12" s="73">
        <v>7249</v>
      </c>
      <c r="I12" s="73">
        <v>1388</v>
      </c>
      <c r="J12" s="73">
        <v>5861</v>
      </c>
      <c r="K12" s="346">
        <v>8481</v>
      </c>
      <c r="L12" s="346">
        <v>3149</v>
      </c>
      <c r="M12" s="346">
        <v>5332</v>
      </c>
      <c r="N12" s="73">
        <f t="shared" si="0"/>
        <v>7565.0325000000003</v>
      </c>
      <c r="O12" s="73">
        <f t="shared" si="1"/>
        <v>2653.1549999999997</v>
      </c>
      <c r="P12" s="73">
        <f t="shared" si="2"/>
        <v>4911.63</v>
      </c>
    </row>
    <row r="13" spans="1:16" ht="14.25" customHeight="1">
      <c r="A13" s="72" t="s">
        <v>14</v>
      </c>
      <c r="B13" s="242">
        <v>97119.33</v>
      </c>
      <c r="C13" s="242">
        <v>41624.33</v>
      </c>
      <c r="D13" s="242">
        <v>55495</v>
      </c>
      <c r="E13" s="311">
        <v>102314</v>
      </c>
      <c r="F13" s="311">
        <v>44654</v>
      </c>
      <c r="G13" s="312">
        <v>57660</v>
      </c>
      <c r="H13" s="73">
        <v>80804</v>
      </c>
      <c r="I13" s="73">
        <v>33217</v>
      </c>
      <c r="J13" s="73">
        <v>47587</v>
      </c>
      <c r="K13" s="346">
        <v>80103</v>
      </c>
      <c r="L13" s="346">
        <v>29494</v>
      </c>
      <c r="M13" s="346">
        <v>50609</v>
      </c>
      <c r="N13" s="73">
        <f t="shared" si="0"/>
        <v>90085.082500000004</v>
      </c>
      <c r="O13" s="73">
        <f t="shared" si="1"/>
        <v>37247.332500000004</v>
      </c>
      <c r="P13" s="73">
        <f t="shared" si="2"/>
        <v>52837.75</v>
      </c>
    </row>
    <row r="14" spans="1:16" ht="14.25" customHeight="1">
      <c r="A14" s="72" t="s">
        <v>15</v>
      </c>
      <c r="B14" s="242"/>
      <c r="C14" s="243"/>
      <c r="D14" s="243"/>
      <c r="E14" s="311"/>
      <c r="F14" s="313"/>
      <c r="G14" s="314"/>
      <c r="H14" s="73"/>
      <c r="I14" s="74"/>
      <c r="J14" s="74"/>
      <c r="K14" s="346"/>
      <c r="L14" s="11"/>
      <c r="M14" s="11"/>
      <c r="N14" s="73"/>
      <c r="O14" s="73"/>
      <c r="P14" s="73"/>
    </row>
    <row r="15" spans="1:16" ht="14.25" customHeight="1">
      <c r="A15" s="72" t="s">
        <v>65</v>
      </c>
      <c r="B15" s="242">
        <v>228138.03</v>
      </c>
      <c r="C15" s="242">
        <v>133582.72</v>
      </c>
      <c r="D15" s="242">
        <v>94555.31</v>
      </c>
      <c r="E15" s="311">
        <v>269290</v>
      </c>
      <c r="F15" s="311">
        <v>148889</v>
      </c>
      <c r="G15" s="312">
        <v>120401</v>
      </c>
      <c r="H15" s="73">
        <v>356150</v>
      </c>
      <c r="I15" s="73">
        <v>188012</v>
      </c>
      <c r="J15" s="73">
        <v>168138</v>
      </c>
      <c r="K15" s="346">
        <v>346944</v>
      </c>
      <c r="L15" s="346">
        <v>184164</v>
      </c>
      <c r="M15" s="346">
        <v>162780</v>
      </c>
      <c r="N15" s="73">
        <f t="shared" si="0"/>
        <v>300130.50750000001</v>
      </c>
      <c r="O15" s="73">
        <f t="shared" si="1"/>
        <v>163661.93</v>
      </c>
      <c r="P15" s="73">
        <f t="shared" si="2"/>
        <v>136468.57750000001</v>
      </c>
    </row>
    <row r="16" spans="1:16" ht="14.25" customHeight="1">
      <c r="A16" s="72" t="s">
        <v>16</v>
      </c>
      <c r="B16" s="242"/>
      <c r="C16" s="243"/>
      <c r="D16" s="243"/>
      <c r="E16" s="311"/>
      <c r="F16" s="313"/>
      <c r="G16" s="314"/>
      <c r="H16" s="73"/>
      <c r="I16" s="74"/>
      <c r="J16" s="74"/>
      <c r="K16" s="346"/>
      <c r="L16" s="11"/>
      <c r="M16" s="11"/>
      <c r="N16" s="73"/>
      <c r="O16" s="73"/>
      <c r="P16" s="73"/>
    </row>
    <row r="17" spans="1:16" ht="14.25" customHeight="1">
      <c r="A17" s="72" t="s">
        <v>66</v>
      </c>
      <c r="B17" s="242">
        <v>70084.19</v>
      </c>
      <c r="C17" s="242">
        <v>57500.959999999999</v>
      </c>
      <c r="D17" s="242">
        <v>12583.23</v>
      </c>
      <c r="E17" s="311">
        <v>55806</v>
      </c>
      <c r="F17" s="311">
        <v>43616</v>
      </c>
      <c r="G17" s="312">
        <v>12190</v>
      </c>
      <c r="H17" s="73">
        <v>48992</v>
      </c>
      <c r="I17" s="73">
        <v>35734</v>
      </c>
      <c r="J17" s="73">
        <v>13258</v>
      </c>
      <c r="K17" s="346">
        <v>49083</v>
      </c>
      <c r="L17" s="346">
        <v>39301</v>
      </c>
      <c r="M17" s="346">
        <v>9782</v>
      </c>
      <c r="N17" s="73">
        <f t="shared" si="0"/>
        <v>55991.297500000001</v>
      </c>
      <c r="O17" s="73">
        <f t="shared" si="1"/>
        <v>44037.99</v>
      </c>
      <c r="P17" s="73">
        <f t="shared" si="2"/>
        <v>11953.307499999999</v>
      </c>
    </row>
    <row r="18" spans="1:16" ht="14.25" customHeight="1">
      <c r="A18" s="72" t="s">
        <v>17</v>
      </c>
      <c r="B18" s="242"/>
      <c r="C18" s="242"/>
      <c r="D18" s="243"/>
      <c r="E18" s="311"/>
      <c r="F18" s="311"/>
      <c r="G18" s="314"/>
      <c r="H18" s="73"/>
      <c r="I18" s="73"/>
      <c r="J18" s="74"/>
      <c r="K18" s="346"/>
      <c r="L18" s="346"/>
      <c r="M18" s="11"/>
      <c r="N18" s="73"/>
      <c r="O18" s="73"/>
      <c r="P18" s="73"/>
    </row>
    <row r="19" spans="1:16" ht="14.25" customHeight="1">
      <c r="A19" s="72" t="s">
        <v>68</v>
      </c>
      <c r="B19" s="242">
        <v>32260.33</v>
      </c>
      <c r="C19" s="242">
        <v>21854.49</v>
      </c>
      <c r="D19" s="242">
        <v>10405.85</v>
      </c>
      <c r="E19" s="311">
        <v>29057</v>
      </c>
      <c r="F19" s="311">
        <v>20113</v>
      </c>
      <c r="G19" s="312">
        <v>8944</v>
      </c>
      <c r="H19" s="73">
        <v>29173</v>
      </c>
      <c r="I19" s="73">
        <v>17504</v>
      </c>
      <c r="J19" s="73">
        <v>11669</v>
      </c>
      <c r="K19" s="346">
        <v>25618</v>
      </c>
      <c r="L19" s="346">
        <v>14854</v>
      </c>
      <c r="M19" s="346">
        <v>10764</v>
      </c>
      <c r="N19" s="73">
        <f t="shared" si="0"/>
        <v>29027.0825</v>
      </c>
      <c r="O19" s="73">
        <f t="shared" si="1"/>
        <v>18581.372500000001</v>
      </c>
      <c r="P19" s="73">
        <f t="shared" si="2"/>
        <v>10445.7125</v>
      </c>
    </row>
    <row r="20" spans="1:16" ht="14.25" customHeight="1">
      <c r="A20" s="75" t="s">
        <v>18</v>
      </c>
      <c r="B20" s="242"/>
      <c r="C20" s="242"/>
      <c r="D20" s="243"/>
      <c r="E20" s="311"/>
      <c r="F20" s="311"/>
      <c r="G20" s="314"/>
      <c r="H20" s="148"/>
      <c r="I20" s="148"/>
      <c r="J20" s="149"/>
      <c r="K20" s="346"/>
      <c r="L20" s="346"/>
      <c r="M20" s="11"/>
      <c r="N20" s="73"/>
      <c r="O20" s="73"/>
      <c r="P20" s="73"/>
    </row>
    <row r="21" spans="1:16" ht="14.25" customHeight="1">
      <c r="A21" s="75" t="s">
        <v>67</v>
      </c>
      <c r="B21" s="242">
        <v>36655.269999999997</v>
      </c>
      <c r="C21" s="242">
        <v>21965.43</v>
      </c>
      <c r="D21" s="242">
        <v>14689.84</v>
      </c>
      <c r="E21" s="311">
        <v>33002</v>
      </c>
      <c r="F21" s="311">
        <v>22259</v>
      </c>
      <c r="G21" s="312">
        <v>10743</v>
      </c>
      <c r="H21" s="148">
        <v>23560</v>
      </c>
      <c r="I21" s="148">
        <v>14665</v>
      </c>
      <c r="J21" s="148">
        <v>8895</v>
      </c>
      <c r="K21" s="346">
        <v>21898</v>
      </c>
      <c r="L21" s="346">
        <v>13972</v>
      </c>
      <c r="M21" s="346">
        <v>7926</v>
      </c>
      <c r="N21" s="73">
        <f t="shared" si="0"/>
        <v>28778.817499999997</v>
      </c>
      <c r="O21" s="73">
        <f t="shared" si="1"/>
        <v>18215.357499999998</v>
      </c>
      <c r="P21" s="73">
        <f t="shared" si="2"/>
        <v>10563.46</v>
      </c>
    </row>
    <row r="22" spans="1:16" ht="14.25" customHeight="1">
      <c r="A22" s="72" t="s">
        <v>19</v>
      </c>
      <c r="B22" s="242" t="s">
        <v>107</v>
      </c>
      <c r="C22" s="242" t="s">
        <v>107</v>
      </c>
      <c r="D22" s="242" t="s">
        <v>62</v>
      </c>
      <c r="E22" s="242" t="s">
        <v>107</v>
      </c>
      <c r="F22" s="242" t="s">
        <v>107</v>
      </c>
      <c r="G22" s="242" t="s">
        <v>62</v>
      </c>
      <c r="H22" s="190">
        <v>0</v>
      </c>
      <c r="I22" s="190">
        <v>0</v>
      </c>
      <c r="J22" s="190">
        <v>0</v>
      </c>
      <c r="K22" s="405"/>
      <c r="L22" s="406"/>
      <c r="M22" s="407"/>
      <c r="N22" s="190">
        <v>0</v>
      </c>
      <c r="O22" s="190">
        <v>0</v>
      </c>
      <c r="P22" s="190">
        <v>0</v>
      </c>
    </row>
    <row r="23" spans="1:16" s="13" customFormat="1" ht="14.25" customHeight="1">
      <c r="A23" s="74"/>
      <c r="B23" s="244"/>
      <c r="C23" s="244"/>
      <c r="D23" s="244"/>
      <c r="E23" s="150"/>
      <c r="F23" s="150"/>
      <c r="G23" s="150"/>
      <c r="H23" s="411" t="s">
        <v>6</v>
      </c>
      <c r="I23" s="412"/>
      <c r="J23" s="413"/>
      <c r="K23" s="343"/>
      <c r="L23" s="344"/>
      <c r="M23" s="345"/>
      <c r="N23" s="405"/>
      <c r="O23" s="406"/>
      <c r="P23" s="407"/>
    </row>
    <row r="24" spans="1:16" s="13" customFormat="1" ht="14.25" customHeight="1">
      <c r="A24" s="76" t="s">
        <v>0</v>
      </c>
      <c r="B24" s="245">
        <v>100</v>
      </c>
      <c r="C24" s="246">
        <v>100</v>
      </c>
      <c r="D24" s="246">
        <v>100</v>
      </c>
      <c r="E24" s="151">
        <v>100</v>
      </c>
      <c r="F24" s="151">
        <v>100</v>
      </c>
      <c r="G24" s="151">
        <v>100</v>
      </c>
      <c r="H24" s="151">
        <v>100</v>
      </c>
      <c r="I24" s="151">
        <v>100</v>
      </c>
      <c r="J24" s="151">
        <v>100</v>
      </c>
      <c r="K24" s="77">
        <v>100</v>
      </c>
      <c r="L24" s="77">
        <v>100</v>
      </c>
      <c r="M24" s="77">
        <v>100</v>
      </c>
      <c r="N24" s="77">
        <v>100</v>
      </c>
      <c r="O24" s="77">
        <v>100</v>
      </c>
      <c r="P24" s="77">
        <v>100</v>
      </c>
    </row>
    <row r="25" spans="1:16" s="13" customFormat="1" ht="14.25" customHeight="1">
      <c r="A25" s="79" t="s">
        <v>10</v>
      </c>
      <c r="B25" s="247"/>
      <c r="C25" s="247"/>
      <c r="D25" s="247"/>
      <c r="E25" s="81"/>
      <c r="F25" s="149"/>
      <c r="G25" s="152"/>
      <c r="H25" s="81"/>
      <c r="I25" s="149"/>
      <c r="J25" s="152"/>
      <c r="K25" s="78"/>
      <c r="L25" s="74"/>
      <c r="M25" s="74"/>
      <c r="N25" s="78"/>
      <c r="O25" s="74"/>
      <c r="P25" s="74"/>
    </row>
    <row r="26" spans="1:16" s="13" customFormat="1" ht="14.25" customHeight="1">
      <c r="A26" s="79" t="s">
        <v>64</v>
      </c>
      <c r="B26" s="248">
        <v>4.3457842733729688</v>
      </c>
      <c r="C26" s="248">
        <v>5.1723793608165431</v>
      </c>
      <c r="D26" s="248">
        <v>3.2176108822068992</v>
      </c>
      <c r="E26" s="307">
        <v>3.96424160996049</v>
      </c>
      <c r="F26" s="307">
        <v>5.3862897923488893</v>
      </c>
      <c r="G26" s="308">
        <v>2.0996200010044026</v>
      </c>
      <c r="H26" s="307">
        <v>2.9072857644286216</v>
      </c>
      <c r="I26" s="307">
        <v>4.5253095126155776</v>
      </c>
      <c r="J26" s="308">
        <v>1.0585875949004442</v>
      </c>
      <c r="K26" s="78">
        <v>2.9792472680663939</v>
      </c>
      <c r="L26" s="78">
        <v>4.4405724315529191</v>
      </c>
      <c r="M26" s="78">
        <v>1.3495218806148219</v>
      </c>
      <c r="N26" s="78">
        <f>N8/N6*100</f>
        <v>3.5205763428120984</v>
      </c>
      <c r="O26" s="78">
        <f>O8/O6*100</f>
        <v>4.8790006393313385</v>
      </c>
      <c r="P26" s="78">
        <f>P8/P6*100</f>
        <v>1.8584088031598727</v>
      </c>
    </row>
    <row r="27" spans="1:16" ht="14.25" customHeight="1">
      <c r="A27" s="80" t="s">
        <v>11</v>
      </c>
      <c r="B27" s="248">
        <v>5.611262545123016</v>
      </c>
      <c r="C27" s="248">
        <v>2.679425181741689</v>
      </c>
      <c r="D27" s="248">
        <v>9.6128551476366741</v>
      </c>
      <c r="E27" s="307">
        <v>4.6628230803495443</v>
      </c>
      <c r="F27" s="307">
        <v>3.4074442891157117</v>
      </c>
      <c r="G27" s="308">
        <v>6.3089040293285565</v>
      </c>
      <c r="H27" s="307">
        <v>4.4926373497802068</v>
      </c>
      <c r="I27" s="307">
        <v>3.2618711800658202</v>
      </c>
      <c r="J27" s="308">
        <v>5.898868356968916</v>
      </c>
      <c r="K27" s="78">
        <v>5.2676374579296583</v>
      </c>
      <c r="L27" s="78">
        <v>2.6927216122378383</v>
      </c>
      <c r="M27" s="78">
        <v>8.1392815171226385</v>
      </c>
      <c r="N27" s="78">
        <f>N9/N6*100</f>
        <v>4.9984521675089528</v>
      </c>
      <c r="O27" s="78">
        <f>O9/O6*100</f>
        <v>3.0128140423936309</v>
      </c>
      <c r="P27" s="78">
        <f>P9/P6*100</f>
        <v>7.4280881489213222</v>
      </c>
    </row>
    <row r="28" spans="1:16" ht="14.25" customHeight="1">
      <c r="A28" s="79" t="s">
        <v>12</v>
      </c>
      <c r="B28" s="248"/>
      <c r="C28" s="248"/>
      <c r="D28" s="248"/>
      <c r="E28" s="307"/>
      <c r="F28" s="307"/>
      <c r="G28" s="308"/>
      <c r="H28" s="307"/>
      <c r="I28" s="307"/>
      <c r="J28" s="308"/>
      <c r="K28" s="81"/>
      <c r="L28" s="78"/>
      <c r="M28" s="78"/>
      <c r="N28" s="78"/>
      <c r="O28" s="78"/>
      <c r="P28" s="78"/>
    </row>
    <row r="29" spans="1:16" ht="14.25" customHeight="1">
      <c r="A29" s="79" t="s">
        <v>69</v>
      </c>
      <c r="B29" s="248">
        <v>2.0560837359784179</v>
      </c>
      <c r="C29" s="248">
        <v>1.7969646693290424</v>
      </c>
      <c r="D29" s="248">
        <v>2.4093191325588412</v>
      </c>
      <c r="E29" s="307">
        <v>1.472489506792066</v>
      </c>
      <c r="F29" s="307">
        <v>1.0283613244221452</v>
      </c>
      <c r="G29" s="308">
        <v>2.054840383681805</v>
      </c>
      <c r="H29" s="307">
        <v>1.3520199234484949</v>
      </c>
      <c r="I29" s="307">
        <v>1.1549913806613383</v>
      </c>
      <c r="J29" s="308">
        <v>1.5771379458530295</v>
      </c>
      <c r="K29" s="81">
        <v>1.8915399982775014</v>
      </c>
      <c r="L29" s="81">
        <v>1.6037179864963551</v>
      </c>
      <c r="M29" s="81">
        <v>2.2125300499015896</v>
      </c>
      <c r="N29" s="78">
        <f>N11/N6*100</f>
        <v>1.6870595266664308</v>
      </c>
      <c r="O29" s="78">
        <f>O11/O6*100</f>
        <v>1.3934893719438406</v>
      </c>
      <c r="P29" s="78">
        <f>P11/P6*100</f>
        <v>2.0461776418225148</v>
      </c>
    </row>
    <row r="30" spans="1:16" ht="14.25" customHeight="1">
      <c r="A30" s="80" t="s">
        <v>13</v>
      </c>
      <c r="B30" s="248">
        <v>1.401228953324329</v>
      </c>
      <c r="C30" s="248">
        <v>0.99098105191697317</v>
      </c>
      <c r="D30" s="248">
        <v>1.9607322515826708</v>
      </c>
      <c r="E30" s="307">
        <v>1.2705925810575416</v>
      </c>
      <c r="F30" s="307">
        <v>0.96037840632719895</v>
      </c>
      <c r="G30" s="308">
        <v>1.677352394663274</v>
      </c>
      <c r="H30" s="307">
        <v>1.2116197830483546</v>
      </c>
      <c r="I30" s="307">
        <v>0.43504152954082431</v>
      </c>
      <c r="J30" s="308">
        <v>2.0989113307549063</v>
      </c>
      <c r="K30" s="81">
        <v>1.4322070105697249</v>
      </c>
      <c r="L30" s="81">
        <v>1.0086095345470385</v>
      </c>
      <c r="M30" s="81">
        <v>1.9046190226146718</v>
      </c>
      <c r="N30" s="78">
        <f>N12/N6*100</f>
        <v>1.3278413652551757</v>
      </c>
      <c r="O30" s="78">
        <f>O12/O6*100</f>
        <v>0.84628190478602505</v>
      </c>
      <c r="P30" s="78">
        <f>P12/P6*100</f>
        <v>1.9169832591080591</v>
      </c>
    </row>
    <row r="31" spans="1:16" ht="14.25" customHeight="1">
      <c r="A31" s="79" t="s">
        <v>14</v>
      </c>
      <c r="B31" s="248">
        <v>18.11314553634239</v>
      </c>
      <c r="C31" s="248">
        <v>13.4</v>
      </c>
      <c r="D31" s="248">
        <v>24.476514851261559</v>
      </c>
      <c r="E31" s="307">
        <v>18.526351622961563</v>
      </c>
      <c r="F31" s="307">
        <v>14.252155984092635</v>
      </c>
      <c r="G31" s="308">
        <v>24.130773222625841</v>
      </c>
      <c r="H31" s="307">
        <v>13.505824934396363</v>
      </c>
      <c r="I31" s="307">
        <v>10.411220811784986</v>
      </c>
      <c r="J31" s="308">
        <v>17.041612949434178</v>
      </c>
      <c r="K31" s="81">
        <v>13.527187615572064</v>
      </c>
      <c r="L31" s="81">
        <v>9.4467861581233272</v>
      </c>
      <c r="M31" s="81">
        <v>18.077806473275682</v>
      </c>
      <c r="N31" s="78">
        <f>N13/N6*100</f>
        <v>15.812053541861868</v>
      </c>
      <c r="O31" s="78">
        <f>O13/O6*100</f>
        <v>11.880852606160749</v>
      </c>
      <c r="P31" s="78">
        <f>P13/P6*100</f>
        <v>20.622294879487431</v>
      </c>
    </row>
    <row r="32" spans="1:16" ht="14.25" customHeight="1">
      <c r="A32" s="79" t="s">
        <v>15</v>
      </c>
      <c r="B32" s="248"/>
      <c r="C32" s="248"/>
      <c r="D32" s="248"/>
      <c r="E32" s="307"/>
      <c r="F32" s="307"/>
      <c r="G32" s="308"/>
      <c r="H32" s="307"/>
      <c r="I32" s="307"/>
      <c r="J32" s="308"/>
      <c r="K32" s="81"/>
      <c r="L32" s="78"/>
      <c r="M32" s="78"/>
      <c r="N32" s="78"/>
      <c r="O32" s="78"/>
      <c r="P32" s="78"/>
    </row>
    <row r="33" spans="1:16" ht="14.25" customHeight="1">
      <c r="A33" s="79" t="s">
        <v>65</v>
      </c>
      <c r="B33" s="248">
        <v>42.6</v>
      </c>
      <c r="C33" s="248">
        <v>43.167377889510441</v>
      </c>
      <c r="D33" s="248">
        <v>41.704377862521689</v>
      </c>
      <c r="E33" s="307">
        <v>48.7</v>
      </c>
      <c r="F33" s="307">
        <v>47.520698085626563</v>
      </c>
      <c r="G33" s="308">
        <v>50.387950516430358</v>
      </c>
      <c r="H33" s="307">
        <v>59.527988099416675</v>
      </c>
      <c r="I33" s="307">
        <v>58.928694561980876</v>
      </c>
      <c r="J33" s="308">
        <v>60.212720240653205</v>
      </c>
      <c r="K33" s="78">
        <v>58.589273561502488</v>
      </c>
      <c r="L33" s="78">
        <v>58.986842273839571</v>
      </c>
      <c r="M33" s="78">
        <v>58.2</v>
      </c>
      <c r="N33" s="78">
        <f>N15/N6*100</f>
        <v>52.679972337663948</v>
      </c>
      <c r="O33" s="78">
        <f>O15/O6*100</f>
        <v>52.203557598917939</v>
      </c>
      <c r="P33" s="78">
        <f>P15/P6*100</f>
        <v>53.262965341809284</v>
      </c>
    </row>
    <row r="34" spans="1:16" ht="14.25" customHeight="1">
      <c r="A34" s="79" t="s">
        <v>16</v>
      </c>
      <c r="B34" s="248"/>
      <c r="C34" s="248"/>
      <c r="D34" s="248"/>
      <c r="E34" s="307"/>
      <c r="F34" s="307"/>
      <c r="G34" s="308"/>
      <c r="H34" s="307"/>
      <c r="I34" s="307"/>
      <c r="J34" s="308"/>
      <c r="K34" s="81"/>
      <c r="L34" s="78"/>
      <c r="M34" s="78"/>
      <c r="N34" s="78"/>
      <c r="O34" s="78"/>
      <c r="P34" s="78"/>
    </row>
    <row r="35" spans="1:16" ht="14.25" customHeight="1">
      <c r="A35" s="79" t="s">
        <v>66</v>
      </c>
      <c r="B35" s="248">
        <v>13.07098322513831</v>
      </c>
      <c r="C35" s="248">
        <v>18.5</v>
      </c>
      <c r="D35" s="248">
        <v>5.5499345161156866</v>
      </c>
      <c r="E35" s="307">
        <v>10.104986401381954</v>
      </c>
      <c r="F35" s="307">
        <v>13.920858946615855</v>
      </c>
      <c r="G35" s="308">
        <v>5.1015283660043185</v>
      </c>
      <c r="H35" s="307">
        <v>8.1886710458139031</v>
      </c>
      <c r="I35" s="307">
        <v>11.200125372198714</v>
      </c>
      <c r="J35" s="308">
        <v>4.7478871221887982</v>
      </c>
      <c r="K35" s="81">
        <v>8.2887650866399962</v>
      </c>
      <c r="L35" s="81">
        <v>12.587921028019423</v>
      </c>
      <c r="M35" s="81">
        <v>3.49418291058078</v>
      </c>
      <c r="N35" s="78">
        <f>N17/N6*100</f>
        <v>9.8277913432372834</v>
      </c>
      <c r="O35" s="78">
        <f>O17/O6*100</f>
        <v>14.046881565588112</v>
      </c>
      <c r="P35" s="78">
        <f>P17/P6*100</f>
        <v>4.6653128123394474</v>
      </c>
    </row>
    <row r="36" spans="1:16" ht="14.25" customHeight="1">
      <c r="A36" s="79" t="s">
        <v>17</v>
      </c>
      <c r="B36" s="248"/>
      <c r="C36" s="248"/>
      <c r="D36" s="248"/>
      <c r="E36" s="307"/>
      <c r="F36" s="307"/>
      <c r="G36" s="308"/>
      <c r="H36" s="307"/>
      <c r="I36" s="307"/>
      <c r="J36" s="308"/>
      <c r="K36" s="81"/>
      <c r="L36" s="78"/>
      <c r="M36" s="78"/>
      <c r="N36" s="78"/>
      <c r="O36" s="78"/>
      <c r="P36" s="78"/>
    </row>
    <row r="37" spans="1:16" ht="14.25" customHeight="1">
      <c r="A37" s="79" t="s">
        <v>68</v>
      </c>
      <c r="B37" s="248">
        <v>6.016681255322009</v>
      </c>
      <c r="C37" s="248">
        <v>7.0622983901849512</v>
      </c>
      <c r="D37" s="248">
        <v>4.5895836032975961</v>
      </c>
      <c r="E37" s="307">
        <v>5.2</v>
      </c>
      <c r="F37" s="307">
        <v>6.4194386462143411</v>
      </c>
      <c r="G37" s="308">
        <v>3.7430738068533738</v>
      </c>
      <c r="H37" s="307">
        <v>4.8760634474920188</v>
      </c>
      <c r="I37" s="307">
        <v>5.4862874157655543</v>
      </c>
      <c r="J37" s="308">
        <v>4.1788425726973211</v>
      </c>
      <c r="K37" s="81">
        <v>4.3261737055506675</v>
      </c>
      <c r="L37" s="81">
        <v>4.7576646637541158</v>
      </c>
      <c r="M37" s="81">
        <v>3.9</v>
      </c>
      <c r="N37" s="78">
        <f>N19/N6*100</f>
        <v>5.0949365856887754</v>
      </c>
      <c r="O37" s="78">
        <f>O19/O6*100</f>
        <v>5.9269357850704791</v>
      </c>
      <c r="P37" s="78">
        <f>P19/P6*100</f>
        <v>4.0769064428623061</v>
      </c>
    </row>
    <row r="38" spans="1:16" ht="14.25" customHeight="1">
      <c r="A38" s="80" t="s">
        <v>18</v>
      </c>
      <c r="B38" s="248"/>
      <c r="C38" s="248"/>
      <c r="D38" s="248"/>
      <c r="E38" s="307"/>
      <c r="F38" s="307"/>
      <c r="G38" s="308"/>
      <c r="H38" s="307"/>
      <c r="I38" s="307"/>
      <c r="J38" s="308"/>
      <c r="K38" s="81"/>
      <c r="L38" s="78"/>
      <c r="M38" s="78"/>
      <c r="N38" s="78"/>
      <c r="O38" s="78"/>
      <c r="P38" s="78"/>
    </row>
    <row r="39" spans="1:16" ht="14.25" customHeight="1">
      <c r="A39" s="80" t="s">
        <v>67</v>
      </c>
      <c r="B39" s="248">
        <v>6.8363552362225422</v>
      </c>
      <c r="C39" s="248">
        <v>7.0981487524403546</v>
      </c>
      <c r="D39" s="248">
        <v>6.479071752818383</v>
      </c>
      <c r="E39" s="307">
        <v>5.975786854789936</v>
      </c>
      <c r="F39" s="307">
        <v>7.104374525236663</v>
      </c>
      <c r="G39" s="308">
        <v>4.4959572794080724</v>
      </c>
      <c r="H39" s="307">
        <v>3.9378896521753664</v>
      </c>
      <c r="I39" s="307">
        <v>4.5964582353863035</v>
      </c>
      <c r="J39" s="308">
        <v>3.1854318865492051</v>
      </c>
      <c r="K39" s="81">
        <v>3.6979682958915032</v>
      </c>
      <c r="L39" s="81">
        <v>4.4751643114294133</v>
      </c>
      <c r="M39" s="81">
        <v>2.8312097474200844</v>
      </c>
      <c r="N39" s="78">
        <f>N21/N6*100</f>
        <v>5.0513602313842725</v>
      </c>
      <c r="O39" s="78">
        <f>O21/O6*100</f>
        <v>5.8101872832376573</v>
      </c>
      <c r="P39" s="78">
        <f>P21/P6*100</f>
        <v>4.1228626704897593</v>
      </c>
    </row>
    <row r="40" spans="1:16" ht="14.25" customHeight="1">
      <c r="A40" s="82" t="s">
        <v>19</v>
      </c>
      <c r="B40" s="236" t="s">
        <v>62</v>
      </c>
      <c r="C40" s="236" t="s">
        <v>62</v>
      </c>
      <c r="D40" s="236" t="s">
        <v>62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2">
        <v>0</v>
      </c>
      <c r="K40" s="202">
        <v>0</v>
      </c>
      <c r="L40" s="202">
        <v>0</v>
      </c>
      <c r="M40" s="202">
        <v>0</v>
      </c>
      <c r="N40" s="202">
        <v>0</v>
      </c>
      <c r="O40" s="202">
        <v>0</v>
      </c>
      <c r="P40" s="202">
        <v>0</v>
      </c>
    </row>
    <row r="41" spans="1:16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</sheetData>
  <mergeCells count="9">
    <mergeCell ref="N23:P23"/>
    <mergeCell ref="N3:P3"/>
    <mergeCell ref="H23:J23"/>
    <mergeCell ref="A3:A4"/>
    <mergeCell ref="B3:D3"/>
    <mergeCell ref="E3:G3"/>
    <mergeCell ref="H3:J3"/>
    <mergeCell ref="K3:M3"/>
    <mergeCell ref="K22:M22"/>
  </mergeCells>
  <phoneticPr fontId="2" type="noConversion"/>
  <printOptions horizontalCentered="1"/>
  <pageMargins left="0.39370078740157483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</sheetPr>
  <dimension ref="A1:S52"/>
  <sheetViews>
    <sheetView tabSelected="1" topLeftCell="A2" workbookViewId="0">
      <selection activeCell="B2" sqref="B1:M65536"/>
    </sheetView>
  </sheetViews>
  <sheetFormatPr defaultRowHeight="18.75"/>
  <cols>
    <col min="1" max="1" width="42.5703125" style="11" customWidth="1"/>
    <col min="2" max="13" width="7.28515625" style="17" hidden="1" customWidth="1"/>
    <col min="14" max="16" width="7.28515625" style="17" customWidth="1"/>
    <col min="17" max="16384" width="9.140625" style="11"/>
  </cols>
  <sheetData>
    <row r="1" spans="1:16" hidden="1">
      <c r="A1" s="10"/>
    </row>
    <row r="2" spans="1:16">
      <c r="A2" s="214" t="s">
        <v>108</v>
      </c>
      <c r="B2" s="214"/>
      <c r="C2" s="21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s="7" customFormat="1" ht="0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s="3" customFormat="1" ht="11.25" customHeight="1">
      <c r="A4" s="428" t="s">
        <v>21</v>
      </c>
      <c r="B4" s="422" t="s">
        <v>90</v>
      </c>
      <c r="C4" s="423"/>
      <c r="D4" s="424"/>
      <c r="E4" s="422" t="s">
        <v>91</v>
      </c>
      <c r="F4" s="423"/>
      <c r="G4" s="424"/>
      <c r="H4" s="422" t="s">
        <v>92</v>
      </c>
      <c r="I4" s="423"/>
      <c r="J4" s="424"/>
      <c r="K4" s="425" t="s">
        <v>93</v>
      </c>
      <c r="L4" s="426"/>
      <c r="M4" s="427"/>
      <c r="N4" s="430" t="s">
        <v>94</v>
      </c>
      <c r="O4" s="431"/>
      <c r="P4" s="432"/>
    </row>
    <row r="5" spans="1:16" s="10" customFormat="1" ht="11.25" customHeight="1">
      <c r="A5" s="429"/>
      <c r="B5" s="198" t="s">
        <v>1</v>
      </c>
      <c r="C5" s="198" t="s">
        <v>2</v>
      </c>
      <c r="D5" s="198" t="s">
        <v>9</v>
      </c>
      <c r="E5" s="198" t="s">
        <v>1</v>
      </c>
      <c r="F5" s="198" t="s">
        <v>2</v>
      </c>
      <c r="G5" s="198" t="s">
        <v>9</v>
      </c>
      <c r="H5" s="198" t="s">
        <v>1</v>
      </c>
      <c r="I5" s="198" t="s">
        <v>2</v>
      </c>
      <c r="J5" s="198" t="s">
        <v>9</v>
      </c>
      <c r="K5" s="199" t="s">
        <v>1</v>
      </c>
      <c r="L5" s="199" t="s">
        <v>2</v>
      </c>
      <c r="M5" s="199" t="s">
        <v>9</v>
      </c>
      <c r="N5" s="199" t="s">
        <v>1</v>
      </c>
      <c r="O5" s="199" t="s">
        <v>2</v>
      </c>
      <c r="P5" s="199" t="s">
        <v>9</v>
      </c>
    </row>
    <row r="6" spans="1:16" s="10" customFormat="1" ht="11.25" customHeight="1">
      <c r="A6" s="118"/>
      <c r="B6" s="153"/>
      <c r="C6" s="154"/>
      <c r="D6" s="154"/>
      <c r="E6" s="154"/>
      <c r="F6" s="154"/>
      <c r="G6" s="154"/>
      <c r="H6" s="154"/>
      <c r="I6" s="177" t="s">
        <v>7</v>
      </c>
      <c r="J6" s="154"/>
      <c r="K6" s="119"/>
      <c r="L6" s="119"/>
      <c r="M6" s="119"/>
      <c r="N6" s="119"/>
      <c r="O6" s="119"/>
      <c r="P6" s="130"/>
    </row>
    <row r="7" spans="1:16" ht="12" customHeight="1">
      <c r="A7" s="85" t="s">
        <v>0</v>
      </c>
      <c r="B7" s="249">
        <v>536181.47</v>
      </c>
      <c r="C7" s="249">
        <v>309452.94</v>
      </c>
      <c r="D7" s="249">
        <v>226727.54</v>
      </c>
      <c r="E7" s="323">
        <v>552262</v>
      </c>
      <c r="F7" s="323">
        <v>313314</v>
      </c>
      <c r="G7" s="319">
        <v>238948</v>
      </c>
      <c r="H7" s="359">
        <v>598290</v>
      </c>
      <c r="I7" s="359">
        <v>319050</v>
      </c>
      <c r="J7" s="359">
        <v>279240</v>
      </c>
      <c r="K7" s="473">
        <v>592163</v>
      </c>
      <c r="L7" s="473">
        <v>312212</v>
      </c>
      <c r="M7" s="473">
        <v>279951</v>
      </c>
      <c r="N7" s="86">
        <f t="shared" ref="N7:P8" si="0">(B7+E7+H7+K7)/4</f>
        <v>569724.11749999993</v>
      </c>
      <c r="O7" s="86">
        <f t="shared" si="0"/>
        <v>313507.23499999999</v>
      </c>
      <c r="P7" s="86">
        <f t="shared" si="0"/>
        <v>256216.63500000001</v>
      </c>
    </row>
    <row r="8" spans="1:16" ht="12" customHeight="1">
      <c r="A8" s="87" t="s">
        <v>73</v>
      </c>
      <c r="B8" s="250">
        <v>248322.32</v>
      </c>
      <c r="C8" s="250">
        <v>147093.56</v>
      </c>
      <c r="D8" s="250">
        <v>101227.76</v>
      </c>
      <c r="E8" s="324">
        <v>280103</v>
      </c>
      <c r="F8" s="324">
        <v>157021</v>
      </c>
      <c r="G8" s="320">
        <v>123082</v>
      </c>
      <c r="H8" s="360">
        <v>364092</v>
      </c>
      <c r="I8" s="360">
        <v>193881</v>
      </c>
      <c r="J8" s="360">
        <v>170211</v>
      </c>
      <c r="K8" s="474">
        <v>352809</v>
      </c>
      <c r="L8" s="474">
        <v>188422</v>
      </c>
      <c r="M8" s="474">
        <v>164387</v>
      </c>
      <c r="N8" s="88">
        <f t="shared" si="0"/>
        <v>311331.58</v>
      </c>
      <c r="O8" s="88">
        <f t="shared" si="0"/>
        <v>171604.39</v>
      </c>
      <c r="P8" s="88">
        <f t="shared" si="0"/>
        <v>139726.94</v>
      </c>
    </row>
    <row r="9" spans="1:16" ht="12" customHeight="1">
      <c r="A9" s="89" t="s">
        <v>72</v>
      </c>
      <c r="B9" s="251">
        <v>0</v>
      </c>
      <c r="C9" s="251">
        <v>0</v>
      </c>
      <c r="D9" s="251">
        <v>0</v>
      </c>
      <c r="E9" s="325">
        <v>0</v>
      </c>
      <c r="F9" s="325">
        <v>0</v>
      </c>
      <c r="G9" s="321">
        <v>0</v>
      </c>
      <c r="H9" s="361">
        <v>0</v>
      </c>
      <c r="I9" s="361">
        <v>0</v>
      </c>
      <c r="J9" s="361">
        <v>0</v>
      </c>
      <c r="K9" s="475">
        <v>0</v>
      </c>
      <c r="L9" s="475">
        <v>0</v>
      </c>
      <c r="M9" s="475">
        <v>0</v>
      </c>
      <c r="N9" s="190">
        <v>0</v>
      </c>
      <c r="O9" s="190">
        <v>0</v>
      </c>
      <c r="P9" s="190">
        <v>0</v>
      </c>
    </row>
    <row r="10" spans="1:16" ht="12" customHeight="1">
      <c r="A10" s="89" t="s">
        <v>70</v>
      </c>
      <c r="B10" s="250">
        <v>50903.94</v>
      </c>
      <c r="C10" s="250">
        <v>23779.26</v>
      </c>
      <c r="D10" s="250">
        <v>27124.69</v>
      </c>
      <c r="E10" s="324">
        <v>44355</v>
      </c>
      <c r="F10" s="324">
        <v>19744</v>
      </c>
      <c r="G10" s="320">
        <v>24611</v>
      </c>
      <c r="H10" s="360">
        <v>54784</v>
      </c>
      <c r="I10" s="360">
        <v>24393</v>
      </c>
      <c r="J10" s="360">
        <v>30391</v>
      </c>
      <c r="K10" s="474">
        <v>44240</v>
      </c>
      <c r="L10" s="474">
        <v>18883</v>
      </c>
      <c r="M10" s="474">
        <v>25357</v>
      </c>
      <c r="N10" s="183">
        <v>48159</v>
      </c>
      <c r="O10" s="88">
        <f>(C10+F10+I10+L10)/4</f>
        <v>21699.814999999999</v>
      </c>
      <c r="P10" s="88">
        <f>(D10+G10+J10+M10)/4</f>
        <v>26870.922500000001</v>
      </c>
    </row>
    <row r="11" spans="1:16" ht="12" customHeight="1">
      <c r="A11" s="87" t="s">
        <v>74</v>
      </c>
      <c r="B11" s="250">
        <v>883.16</v>
      </c>
      <c r="C11" s="250">
        <v>883.16</v>
      </c>
      <c r="D11" s="190">
        <v>0</v>
      </c>
      <c r="E11" s="324">
        <v>625</v>
      </c>
      <c r="F11" s="324">
        <v>625</v>
      </c>
      <c r="G11" s="321">
        <v>0</v>
      </c>
      <c r="H11" s="360">
        <v>675</v>
      </c>
      <c r="I11" s="360">
        <v>675</v>
      </c>
      <c r="J11" s="361">
        <v>0</v>
      </c>
      <c r="K11" s="474">
        <v>363</v>
      </c>
      <c r="L11" s="474">
        <v>363</v>
      </c>
      <c r="M11" s="475">
        <v>0</v>
      </c>
      <c r="N11" s="88">
        <f t="shared" ref="N11:N27" si="1">(B11+E11+H11+K11)/4</f>
        <v>636.54</v>
      </c>
      <c r="O11" s="88">
        <f t="shared" ref="O11:O26" si="2">(C11+F11+I11+L11)/4</f>
        <v>636.54</v>
      </c>
      <c r="P11" s="190">
        <v>0</v>
      </c>
    </row>
    <row r="12" spans="1:16" ht="12" customHeight="1">
      <c r="A12" s="89" t="s">
        <v>75</v>
      </c>
      <c r="B12" s="190">
        <v>0</v>
      </c>
      <c r="C12" s="190">
        <v>0</v>
      </c>
      <c r="D12" s="190">
        <v>0</v>
      </c>
      <c r="E12" s="325">
        <v>0</v>
      </c>
      <c r="F12" s="325">
        <v>0</v>
      </c>
      <c r="G12" s="321">
        <v>0</v>
      </c>
      <c r="H12" s="361">
        <v>0</v>
      </c>
      <c r="I12" s="361">
        <v>0</v>
      </c>
      <c r="J12" s="361">
        <v>0</v>
      </c>
      <c r="K12" s="475">
        <v>0</v>
      </c>
      <c r="L12" s="475">
        <v>0</v>
      </c>
      <c r="M12" s="475">
        <v>0</v>
      </c>
      <c r="N12" s="88">
        <v>52</v>
      </c>
      <c r="O12" s="88">
        <v>52</v>
      </c>
      <c r="P12" s="190">
        <v>0</v>
      </c>
    </row>
    <row r="13" spans="1:16" ht="12" customHeight="1">
      <c r="A13" s="87" t="s">
        <v>22</v>
      </c>
      <c r="B13" s="250">
        <v>42201.05</v>
      </c>
      <c r="C13" s="250">
        <v>40177.599999999999</v>
      </c>
      <c r="D13" s="250">
        <v>2023.45</v>
      </c>
      <c r="E13" s="324">
        <v>32604</v>
      </c>
      <c r="F13" s="324">
        <v>32148</v>
      </c>
      <c r="G13" s="320">
        <v>456</v>
      </c>
      <c r="H13" s="360">
        <v>21012</v>
      </c>
      <c r="I13" s="360">
        <v>20147</v>
      </c>
      <c r="J13" s="360">
        <v>865</v>
      </c>
      <c r="K13" s="474">
        <v>26479</v>
      </c>
      <c r="L13" s="474">
        <v>25111</v>
      </c>
      <c r="M13" s="474">
        <v>1368</v>
      </c>
      <c r="N13" s="88">
        <f t="shared" si="1"/>
        <v>30574.012500000001</v>
      </c>
      <c r="O13" s="88">
        <f t="shared" si="2"/>
        <v>29395.9</v>
      </c>
      <c r="P13" s="88">
        <f t="shared" ref="P13:P27" si="3">(D13+G13+J13+M13)/4</f>
        <v>1178.1125</v>
      </c>
    </row>
    <row r="14" spans="1:16" ht="12" customHeight="1">
      <c r="A14" s="89" t="s">
        <v>76</v>
      </c>
      <c r="B14" s="250">
        <v>72765.820000000007</v>
      </c>
      <c r="C14" s="250">
        <v>36415.199999999997</v>
      </c>
      <c r="D14" s="250">
        <v>36350.629999999997</v>
      </c>
      <c r="E14" s="324">
        <v>84466</v>
      </c>
      <c r="F14" s="324">
        <v>43946</v>
      </c>
      <c r="G14" s="320">
        <v>40520</v>
      </c>
      <c r="H14" s="360">
        <v>66093</v>
      </c>
      <c r="I14" s="360">
        <v>31781</v>
      </c>
      <c r="J14" s="360">
        <v>34312</v>
      </c>
      <c r="K14" s="474">
        <v>63800</v>
      </c>
      <c r="L14" s="474">
        <v>28597</v>
      </c>
      <c r="M14" s="474">
        <v>35203</v>
      </c>
      <c r="N14" s="88">
        <f t="shared" si="1"/>
        <v>71781.205000000002</v>
      </c>
      <c r="O14" s="88">
        <f t="shared" si="2"/>
        <v>35184.800000000003</v>
      </c>
      <c r="P14" s="88">
        <f t="shared" si="3"/>
        <v>36596.407500000001</v>
      </c>
    </row>
    <row r="15" spans="1:16" ht="12" customHeight="1">
      <c r="A15" s="90" t="s">
        <v>77</v>
      </c>
      <c r="B15" s="250">
        <v>6912.9</v>
      </c>
      <c r="C15" s="250">
        <v>6281.36</v>
      </c>
      <c r="D15" s="250">
        <v>631.54</v>
      </c>
      <c r="E15" s="324">
        <v>4585</v>
      </c>
      <c r="F15" s="324">
        <v>3747</v>
      </c>
      <c r="G15" s="320">
        <v>838</v>
      </c>
      <c r="H15" s="360">
        <v>1402</v>
      </c>
      <c r="I15" s="360">
        <v>1402</v>
      </c>
      <c r="J15" s="361">
        <v>0</v>
      </c>
      <c r="K15" s="474">
        <v>3350</v>
      </c>
      <c r="L15" s="474">
        <v>3350</v>
      </c>
      <c r="M15" s="475">
        <v>0</v>
      </c>
      <c r="N15" s="182">
        <v>5579</v>
      </c>
      <c r="O15" s="88">
        <f t="shared" si="2"/>
        <v>3695.09</v>
      </c>
      <c r="P15" s="88">
        <f t="shared" si="3"/>
        <v>367.38499999999999</v>
      </c>
    </row>
    <row r="16" spans="1:16" ht="12" customHeight="1">
      <c r="A16" s="89" t="s">
        <v>78</v>
      </c>
      <c r="B16" s="250">
        <v>26398.87</v>
      </c>
      <c r="C16" s="250">
        <v>9181.27</v>
      </c>
      <c r="D16" s="250">
        <v>17217.61</v>
      </c>
      <c r="E16" s="324">
        <v>20385</v>
      </c>
      <c r="F16" s="324">
        <v>6889</v>
      </c>
      <c r="G16" s="320">
        <v>13496</v>
      </c>
      <c r="H16" s="360">
        <v>16474</v>
      </c>
      <c r="I16" s="360">
        <v>6110</v>
      </c>
      <c r="J16" s="360">
        <v>10364</v>
      </c>
      <c r="K16" s="474">
        <v>18030</v>
      </c>
      <c r="L16" s="474">
        <v>5455</v>
      </c>
      <c r="M16" s="474">
        <v>12575</v>
      </c>
      <c r="N16" s="88">
        <f t="shared" si="1"/>
        <v>20321.967499999999</v>
      </c>
      <c r="O16" s="88">
        <f t="shared" si="2"/>
        <v>6908.8175000000001</v>
      </c>
      <c r="P16" s="88">
        <f t="shared" si="3"/>
        <v>13413.1525</v>
      </c>
    </row>
    <row r="17" spans="1:19" ht="12" customHeight="1">
      <c r="A17" s="89" t="s">
        <v>79</v>
      </c>
      <c r="B17" s="250">
        <v>920.37</v>
      </c>
      <c r="C17" s="250">
        <v>562.05999999999995</v>
      </c>
      <c r="D17" s="250">
        <v>358.31</v>
      </c>
      <c r="E17" s="325">
        <v>0</v>
      </c>
      <c r="F17" s="325">
        <v>0</v>
      </c>
      <c r="G17" s="321">
        <v>0</v>
      </c>
      <c r="H17" s="361">
        <v>0</v>
      </c>
      <c r="I17" s="361">
        <v>0</v>
      </c>
      <c r="J17" s="361">
        <v>0</v>
      </c>
      <c r="K17" s="476">
        <v>778</v>
      </c>
      <c r="L17" s="476">
        <v>254</v>
      </c>
      <c r="M17" s="476">
        <v>524</v>
      </c>
      <c r="N17" s="88">
        <f t="shared" si="1"/>
        <v>424.59249999999997</v>
      </c>
      <c r="O17" s="88">
        <f t="shared" si="2"/>
        <v>204.01499999999999</v>
      </c>
      <c r="P17" s="88">
        <f t="shared" si="3"/>
        <v>220.57749999999999</v>
      </c>
    </row>
    <row r="18" spans="1:19" ht="12" customHeight="1">
      <c r="A18" s="90" t="s">
        <v>80</v>
      </c>
      <c r="B18" s="250">
        <v>6287.08</v>
      </c>
      <c r="C18" s="250">
        <v>2952.07</v>
      </c>
      <c r="D18" s="250">
        <v>3335.01</v>
      </c>
      <c r="E18" s="324">
        <v>5142</v>
      </c>
      <c r="F18" s="324">
        <v>3070</v>
      </c>
      <c r="G18" s="320">
        <v>2072</v>
      </c>
      <c r="H18" s="360">
        <v>2534</v>
      </c>
      <c r="I18" s="360">
        <v>1289</v>
      </c>
      <c r="J18" s="360">
        <v>1245</v>
      </c>
      <c r="K18" s="474">
        <v>4679</v>
      </c>
      <c r="L18" s="474">
        <v>2288</v>
      </c>
      <c r="M18" s="474">
        <v>2391</v>
      </c>
      <c r="N18" s="182">
        <v>4897</v>
      </c>
      <c r="O18" s="88">
        <f t="shared" si="2"/>
        <v>2399.7674999999999</v>
      </c>
      <c r="P18" s="88">
        <f t="shared" si="3"/>
        <v>2260.7525000000001</v>
      </c>
    </row>
    <row r="19" spans="1:19" ht="12" customHeight="1">
      <c r="A19" s="90" t="s">
        <v>81</v>
      </c>
      <c r="B19" s="250">
        <v>205.91</v>
      </c>
      <c r="C19" s="190">
        <v>0</v>
      </c>
      <c r="D19" s="250">
        <v>205.91</v>
      </c>
      <c r="E19" s="325">
        <v>0</v>
      </c>
      <c r="F19" s="325">
        <v>0</v>
      </c>
      <c r="G19" s="321">
        <v>0</v>
      </c>
      <c r="H19" s="362">
        <v>441</v>
      </c>
      <c r="I19" s="362">
        <v>441</v>
      </c>
      <c r="J19" s="361">
        <v>0</v>
      </c>
      <c r="K19" s="476">
        <v>604</v>
      </c>
      <c r="L19" s="475">
        <v>0</v>
      </c>
      <c r="M19" s="476">
        <v>604</v>
      </c>
      <c r="N19" s="88">
        <f t="shared" si="1"/>
        <v>312.72749999999996</v>
      </c>
      <c r="O19" s="190">
        <v>0</v>
      </c>
      <c r="P19" s="88">
        <f t="shared" si="3"/>
        <v>202.47749999999999</v>
      </c>
    </row>
    <row r="20" spans="1:19" ht="12" customHeight="1">
      <c r="A20" s="90" t="s">
        <v>82</v>
      </c>
      <c r="B20" s="250">
        <v>1656.27</v>
      </c>
      <c r="C20" s="250">
        <v>824.69</v>
      </c>
      <c r="D20" s="250">
        <v>831.48</v>
      </c>
      <c r="E20" s="324">
        <v>1986</v>
      </c>
      <c r="F20" s="324">
        <v>1664</v>
      </c>
      <c r="G20" s="320">
        <v>322</v>
      </c>
      <c r="H20" s="360">
        <v>1728</v>
      </c>
      <c r="I20" s="360">
        <v>1728</v>
      </c>
      <c r="J20" s="361">
        <v>0</v>
      </c>
      <c r="K20" s="474">
        <v>1345</v>
      </c>
      <c r="L20" s="474">
        <v>1345</v>
      </c>
      <c r="M20" s="475">
        <v>0</v>
      </c>
      <c r="N20" s="182">
        <f>(B20+E20+H20+K20)/4</f>
        <v>1678.8175000000001</v>
      </c>
      <c r="O20" s="88">
        <v>827</v>
      </c>
      <c r="P20" s="88">
        <f t="shared" si="3"/>
        <v>288.37</v>
      </c>
    </row>
    <row r="21" spans="1:19" s="18" customFormat="1" ht="12" customHeight="1">
      <c r="A21" s="90" t="s">
        <v>83</v>
      </c>
      <c r="B21" s="250">
        <v>424.35</v>
      </c>
      <c r="C21" s="250">
        <v>241.05</v>
      </c>
      <c r="D21" s="250">
        <v>183.3</v>
      </c>
      <c r="E21" s="324">
        <v>423</v>
      </c>
      <c r="F21" s="324">
        <v>423</v>
      </c>
      <c r="G21" s="321">
        <v>0</v>
      </c>
      <c r="H21" s="361">
        <v>0</v>
      </c>
      <c r="I21" s="361">
        <v>0</v>
      </c>
      <c r="J21" s="361">
        <v>0</v>
      </c>
      <c r="K21" s="477">
        <v>204</v>
      </c>
      <c r="L21" s="475">
        <v>0</v>
      </c>
      <c r="M21" s="476">
        <v>204</v>
      </c>
      <c r="N21" s="182">
        <v>1539</v>
      </c>
      <c r="O21" s="88">
        <f t="shared" si="2"/>
        <v>166.01249999999999</v>
      </c>
      <c r="P21" s="88">
        <f t="shared" si="3"/>
        <v>96.825000000000003</v>
      </c>
    </row>
    <row r="22" spans="1:19" s="18" customFormat="1" ht="12" customHeight="1">
      <c r="A22" s="90" t="s">
        <v>84</v>
      </c>
      <c r="B22" s="250">
        <v>33909.85</v>
      </c>
      <c r="C22" s="250">
        <v>23440.17</v>
      </c>
      <c r="D22" s="250">
        <v>10469.68</v>
      </c>
      <c r="E22" s="324">
        <v>32559</v>
      </c>
      <c r="F22" s="324">
        <v>24148</v>
      </c>
      <c r="G22" s="320">
        <v>8411</v>
      </c>
      <c r="H22" s="360">
        <v>29571</v>
      </c>
      <c r="I22" s="360">
        <v>21013</v>
      </c>
      <c r="J22" s="360">
        <v>8558</v>
      </c>
      <c r="K22" s="474">
        <v>30332</v>
      </c>
      <c r="L22" s="474">
        <v>21059</v>
      </c>
      <c r="M22" s="474">
        <v>9273</v>
      </c>
      <c r="N22" s="182">
        <v>30510</v>
      </c>
      <c r="O22" s="88">
        <f t="shared" si="2"/>
        <v>22415.0425</v>
      </c>
      <c r="P22" s="88">
        <f t="shared" si="3"/>
        <v>9177.92</v>
      </c>
    </row>
    <row r="23" spans="1:19" s="18" customFormat="1" ht="12" customHeight="1">
      <c r="A23" s="90" t="s">
        <v>71</v>
      </c>
      <c r="B23" s="250">
        <v>20322.78</v>
      </c>
      <c r="C23" s="250">
        <v>7434.09</v>
      </c>
      <c r="D23" s="250">
        <v>12888.69</v>
      </c>
      <c r="E23" s="324">
        <v>14511</v>
      </c>
      <c r="F23" s="324">
        <v>6369</v>
      </c>
      <c r="G23" s="320">
        <v>8142</v>
      </c>
      <c r="H23" s="360">
        <v>18401</v>
      </c>
      <c r="I23" s="360">
        <v>8395</v>
      </c>
      <c r="J23" s="360">
        <v>10006</v>
      </c>
      <c r="K23" s="474">
        <v>25265</v>
      </c>
      <c r="L23" s="474">
        <v>9989</v>
      </c>
      <c r="M23" s="474">
        <v>15276</v>
      </c>
      <c r="N23" s="182">
        <v>19009</v>
      </c>
      <c r="O23" s="88">
        <f t="shared" si="2"/>
        <v>8046.7725</v>
      </c>
      <c r="P23" s="88">
        <f t="shared" si="3"/>
        <v>11578.172500000001</v>
      </c>
    </row>
    <row r="24" spans="1:19" s="18" customFormat="1" ht="12" customHeight="1">
      <c r="A24" s="90" t="s">
        <v>85</v>
      </c>
      <c r="B24" s="250">
        <v>12607.45</v>
      </c>
      <c r="C24" s="250">
        <v>3070.69</v>
      </c>
      <c r="D24" s="250">
        <v>9535.76</v>
      </c>
      <c r="E24" s="324">
        <v>14532</v>
      </c>
      <c r="F24" s="324">
        <v>4522</v>
      </c>
      <c r="G24" s="320">
        <v>10010</v>
      </c>
      <c r="H24" s="360">
        <v>11115</v>
      </c>
      <c r="I24" s="360">
        <v>4518</v>
      </c>
      <c r="J24" s="360">
        <v>6597</v>
      </c>
      <c r="K24" s="474">
        <v>8975</v>
      </c>
      <c r="L24" s="474">
        <v>2679</v>
      </c>
      <c r="M24" s="474">
        <v>6296</v>
      </c>
      <c r="N24" s="182">
        <v>11001</v>
      </c>
      <c r="O24" s="88">
        <f t="shared" si="2"/>
        <v>3697.4225000000001</v>
      </c>
      <c r="P24" s="88">
        <f t="shared" si="3"/>
        <v>8109.6900000000005</v>
      </c>
    </row>
    <row r="25" spans="1:19" s="18" customFormat="1" ht="12" customHeight="1">
      <c r="A25" s="90" t="s">
        <v>86</v>
      </c>
      <c r="B25" s="250">
        <v>1059.31</v>
      </c>
      <c r="C25" s="250">
        <v>1059.31</v>
      </c>
      <c r="D25" s="235">
        <v>0</v>
      </c>
      <c r="E25" s="324">
        <v>243</v>
      </c>
      <c r="F25" s="302">
        <v>0</v>
      </c>
      <c r="G25" s="322">
        <v>243</v>
      </c>
      <c r="H25" s="360">
        <v>887</v>
      </c>
      <c r="I25" s="360">
        <v>284</v>
      </c>
      <c r="J25" s="363">
        <v>603</v>
      </c>
      <c r="K25" s="474">
        <v>1598</v>
      </c>
      <c r="L25" s="474">
        <v>1341</v>
      </c>
      <c r="M25" s="478">
        <v>257</v>
      </c>
      <c r="N25" s="182">
        <v>1481</v>
      </c>
      <c r="O25" s="88">
        <f t="shared" si="2"/>
        <v>671.07749999999999</v>
      </c>
      <c r="P25" s="88">
        <f t="shared" si="3"/>
        <v>275.75</v>
      </c>
    </row>
    <row r="26" spans="1:19" ht="12" customHeight="1">
      <c r="A26" s="90" t="s">
        <v>87</v>
      </c>
      <c r="B26" s="250">
        <v>9332.85</v>
      </c>
      <c r="C26" s="250">
        <v>6058.39</v>
      </c>
      <c r="D26" s="250">
        <v>3275.46</v>
      </c>
      <c r="E26" s="324">
        <v>13473</v>
      </c>
      <c r="F26" s="324">
        <v>8257</v>
      </c>
      <c r="G26" s="320">
        <v>5216</v>
      </c>
      <c r="H26" s="360">
        <v>7471</v>
      </c>
      <c r="I26" s="360">
        <v>2993</v>
      </c>
      <c r="J26" s="360">
        <v>4478</v>
      </c>
      <c r="K26" s="474">
        <v>7564</v>
      </c>
      <c r="L26" s="474">
        <v>3076</v>
      </c>
      <c r="M26" s="474">
        <v>4488</v>
      </c>
      <c r="N26" s="88">
        <f t="shared" si="1"/>
        <v>9460.2124999999996</v>
      </c>
      <c r="O26" s="88">
        <f t="shared" si="2"/>
        <v>5096.0974999999999</v>
      </c>
      <c r="P26" s="88">
        <f t="shared" si="3"/>
        <v>4364.3649999999998</v>
      </c>
    </row>
    <row r="27" spans="1:19" ht="12" customHeight="1">
      <c r="A27" s="90" t="s">
        <v>88</v>
      </c>
      <c r="B27" s="250">
        <v>1068.17</v>
      </c>
      <c r="C27" s="235">
        <v>0</v>
      </c>
      <c r="D27" s="250">
        <v>1068.17</v>
      </c>
      <c r="E27" s="324">
        <v>2270</v>
      </c>
      <c r="F27" s="326">
        <v>741</v>
      </c>
      <c r="G27" s="320">
        <v>1529</v>
      </c>
      <c r="H27" s="360">
        <v>1610</v>
      </c>
      <c r="I27" s="364" t="s">
        <v>62</v>
      </c>
      <c r="J27" s="360">
        <v>1610</v>
      </c>
      <c r="K27" s="474">
        <v>1749</v>
      </c>
      <c r="L27" s="475">
        <v>0</v>
      </c>
      <c r="M27" s="474">
        <v>1749</v>
      </c>
      <c r="N27" s="88">
        <f t="shared" si="1"/>
        <v>1674.2925</v>
      </c>
      <c r="O27" s="190">
        <v>0</v>
      </c>
      <c r="P27" s="88">
        <f t="shared" si="3"/>
        <v>1489.0425</v>
      </c>
    </row>
    <row r="28" spans="1:19" ht="12" customHeight="1">
      <c r="A28" s="90" t="s">
        <v>89</v>
      </c>
      <c r="B28" s="190">
        <v>0</v>
      </c>
      <c r="C28" s="190">
        <v>0</v>
      </c>
      <c r="D28" s="252" t="s">
        <v>62</v>
      </c>
      <c r="E28" s="190">
        <v>0</v>
      </c>
      <c r="F28" s="190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v>0</v>
      </c>
      <c r="M28" s="190">
        <v>0</v>
      </c>
      <c r="N28" s="190">
        <v>0</v>
      </c>
      <c r="O28" s="190">
        <v>0</v>
      </c>
      <c r="P28" s="190">
        <v>0</v>
      </c>
      <c r="R28" s="181"/>
    </row>
    <row r="29" spans="1:19" ht="12" customHeight="1">
      <c r="A29" s="90"/>
      <c r="B29" s="436"/>
      <c r="C29" s="437"/>
      <c r="D29" s="437"/>
      <c r="E29" s="438"/>
      <c r="F29" s="438"/>
      <c r="G29" s="438"/>
      <c r="H29" s="439" t="s">
        <v>6</v>
      </c>
      <c r="I29" s="439"/>
      <c r="J29" s="439"/>
      <c r="K29" s="433"/>
      <c r="L29" s="433"/>
      <c r="M29" s="433"/>
      <c r="N29" s="434"/>
      <c r="O29" s="435"/>
      <c r="P29" s="435"/>
    </row>
    <row r="30" spans="1:19" ht="12" customHeight="1">
      <c r="A30" s="85" t="s">
        <v>0</v>
      </c>
      <c r="B30" s="253">
        <v>100</v>
      </c>
      <c r="C30" s="253">
        <v>100</v>
      </c>
      <c r="D30" s="254">
        <v>100</v>
      </c>
      <c r="E30" s="155">
        <v>100</v>
      </c>
      <c r="F30" s="155">
        <v>100</v>
      </c>
      <c r="G30" s="155">
        <v>100</v>
      </c>
      <c r="H30" s="155">
        <v>100</v>
      </c>
      <c r="I30" s="155">
        <v>100</v>
      </c>
      <c r="J30" s="155">
        <v>100</v>
      </c>
      <c r="K30" s="91">
        <v>100</v>
      </c>
      <c r="L30" s="91">
        <v>100</v>
      </c>
      <c r="M30" s="92">
        <v>100</v>
      </c>
      <c r="N30" s="93">
        <f>(B30+E30+H30+K30)/4</f>
        <v>100</v>
      </c>
      <c r="O30" s="93">
        <f>(C30+F30+I30+L30)/4</f>
        <v>100</v>
      </c>
      <c r="P30" s="93">
        <f>(D30+G30+J30+M30)/4</f>
        <v>100</v>
      </c>
    </row>
    <row r="31" spans="1:19" ht="12" customHeight="1">
      <c r="A31" s="87" t="s">
        <v>73</v>
      </c>
      <c r="B31" s="255">
        <v>46.313111118890404</v>
      </c>
      <c r="C31" s="255">
        <v>47.533418166910934</v>
      </c>
      <c r="D31" s="256">
        <v>44.647315451841443</v>
      </c>
      <c r="E31" s="315">
        <v>50.719223846652497</v>
      </c>
      <c r="F31" s="315">
        <v>50.116177381157556</v>
      </c>
      <c r="G31" s="315">
        <v>51.509951956074133</v>
      </c>
      <c r="H31" s="156">
        <v>60.855437998295137</v>
      </c>
      <c r="I31" s="156">
        <v>60.76821814762576</v>
      </c>
      <c r="J31" s="156">
        <v>60.9</v>
      </c>
      <c r="K31" s="94">
        <v>59.579710316247379</v>
      </c>
      <c r="L31" s="94">
        <v>60.350659167488764</v>
      </c>
      <c r="M31" s="94">
        <v>58.719918842940366</v>
      </c>
      <c r="N31" s="184">
        <f>N8/N7*100</f>
        <v>54.646024354059406</v>
      </c>
      <c r="O31" s="184">
        <f>O8/O7*100</f>
        <v>54.736979196030369</v>
      </c>
      <c r="P31" s="184">
        <f>P8/P7*100</f>
        <v>54.534687023736772</v>
      </c>
      <c r="Q31" s="14"/>
      <c r="R31" s="14"/>
      <c r="S31" s="14"/>
    </row>
    <row r="32" spans="1:19" ht="12" customHeight="1">
      <c r="A32" s="89" t="s">
        <v>72</v>
      </c>
      <c r="B32" s="280">
        <v>0</v>
      </c>
      <c r="C32" s="280">
        <v>0</v>
      </c>
      <c r="D32" s="280">
        <v>0</v>
      </c>
      <c r="E32" s="316" t="s">
        <v>62</v>
      </c>
      <c r="F32" s="316" t="s">
        <v>62</v>
      </c>
      <c r="G32" s="316" t="s">
        <v>62</v>
      </c>
      <c r="H32" s="280" t="s">
        <v>62</v>
      </c>
      <c r="I32" s="280" t="s">
        <v>62</v>
      </c>
      <c r="J32" s="280" t="s">
        <v>62</v>
      </c>
      <c r="K32" s="280" t="s">
        <v>62</v>
      </c>
      <c r="L32" s="280" t="s">
        <v>62</v>
      </c>
      <c r="M32" s="280" t="s">
        <v>62</v>
      </c>
      <c r="N32" s="280">
        <v>0</v>
      </c>
      <c r="O32" s="280">
        <v>0</v>
      </c>
      <c r="P32" s="280">
        <v>0</v>
      </c>
      <c r="Q32" s="34"/>
      <c r="R32" s="34"/>
      <c r="S32" s="34"/>
    </row>
    <row r="33" spans="1:19" ht="12" customHeight="1">
      <c r="A33" s="89" t="s">
        <v>70</v>
      </c>
      <c r="B33" s="255">
        <v>9.4937894813858463</v>
      </c>
      <c r="C33" s="255">
        <v>7.6842895724306253</v>
      </c>
      <c r="D33" s="256">
        <v>11.963562079842616</v>
      </c>
      <c r="E33" s="315">
        <v>8.031514027762185</v>
      </c>
      <c r="F33" s="315">
        <v>6.3016654219090116</v>
      </c>
      <c r="G33" s="315">
        <v>10.299730485293871</v>
      </c>
      <c r="H33" s="156">
        <v>9.1567634424777271</v>
      </c>
      <c r="I33" s="156">
        <v>7.7</v>
      </c>
      <c r="J33" s="156">
        <v>10.883469416988969</v>
      </c>
      <c r="K33" s="95">
        <v>7.4709159471294226</v>
      </c>
      <c r="L33" s="95">
        <v>6.1</v>
      </c>
      <c r="M33" s="95">
        <v>9.05765651846216</v>
      </c>
      <c r="N33" s="185">
        <f>N10/N7*100</f>
        <v>8.4530386762150727</v>
      </c>
      <c r="O33" s="185">
        <f>O10/O7*100</f>
        <v>6.9216313301350123</v>
      </c>
      <c r="P33" s="185">
        <f>P10/P7*100</f>
        <v>10.487579192506374</v>
      </c>
      <c r="Q33" s="34"/>
      <c r="R33" s="34"/>
      <c r="S33" s="34"/>
    </row>
    <row r="34" spans="1:19" ht="12" customHeight="1">
      <c r="A34" s="87" t="s">
        <v>74</v>
      </c>
      <c r="B34" s="255">
        <v>0.16471289095462402</v>
      </c>
      <c r="C34" s="255">
        <v>0.28539396006384682</v>
      </c>
      <c r="D34" s="235">
        <v>0</v>
      </c>
      <c r="E34" s="317">
        <v>0.1131709224969308</v>
      </c>
      <c r="F34" s="317">
        <v>0.19948039347108651</v>
      </c>
      <c r="G34" s="302">
        <v>0</v>
      </c>
      <c r="H34" s="156">
        <v>0.11282154139296996</v>
      </c>
      <c r="I34" s="156">
        <v>0.21156558533145275</v>
      </c>
      <c r="J34" s="190">
        <v>0</v>
      </c>
      <c r="K34" s="210">
        <v>0</v>
      </c>
      <c r="L34" s="210">
        <v>0.11626715180710542</v>
      </c>
      <c r="M34" s="190">
        <v>0</v>
      </c>
      <c r="N34" s="185">
        <f>N11/N7*100</f>
        <v>0.11172776093685378</v>
      </c>
      <c r="O34" s="185">
        <f>O11/O7*100</f>
        <v>0.20303837645086562</v>
      </c>
      <c r="P34" s="190">
        <v>0</v>
      </c>
      <c r="Q34" s="34"/>
      <c r="R34" s="34"/>
      <c r="S34" s="34"/>
    </row>
    <row r="35" spans="1:19" ht="12" customHeight="1">
      <c r="A35" s="89" t="s">
        <v>75</v>
      </c>
      <c r="B35" s="235">
        <v>0</v>
      </c>
      <c r="C35" s="235">
        <v>0</v>
      </c>
      <c r="D35" s="235">
        <v>0</v>
      </c>
      <c r="E35" s="302" t="s">
        <v>62</v>
      </c>
      <c r="F35" s="302" t="s">
        <v>62</v>
      </c>
      <c r="G35" s="302" t="s">
        <v>62</v>
      </c>
      <c r="H35" s="157" t="s">
        <v>62</v>
      </c>
      <c r="I35" s="157" t="s">
        <v>62</v>
      </c>
      <c r="J35" s="235" t="s">
        <v>62</v>
      </c>
      <c r="K35" s="235" t="s">
        <v>62</v>
      </c>
      <c r="L35" s="235" t="s">
        <v>62</v>
      </c>
      <c r="M35" s="235" t="s">
        <v>62</v>
      </c>
      <c r="N35" s="185">
        <f>N12/N8*100</f>
        <v>1.6702449523430935E-2</v>
      </c>
      <c r="O35" s="185">
        <f>R43</f>
        <v>0</v>
      </c>
      <c r="P35" s="190">
        <v>0</v>
      </c>
      <c r="Q35" s="34"/>
      <c r="R35" s="34"/>
      <c r="S35" s="34"/>
    </row>
    <row r="36" spans="1:19" ht="12" customHeight="1">
      <c r="A36" s="87" t="s">
        <v>22</v>
      </c>
      <c r="B36" s="255">
        <v>7.8706655043487439</v>
      </c>
      <c r="C36" s="255">
        <v>12.983428110264519</v>
      </c>
      <c r="D36" s="256">
        <v>0.89245885171250028</v>
      </c>
      <c r="E36" s="315">
        <v>5.9037196113438908</v>
      </c>
      <c r="F36" s="315">
        <v>10.260633102893582</v>
      </c>
      <c r="G36" s="315">
        <v>0.19083649999162997</v>
      </c>
      <c r="H36" s="156">
        <v>3.5120092262949405</v>
      </c>
      <c r="I36" s="156">
        <v>6.3146842187744872</v>
      </c>
      <c r="J36" s="156">
        <v>0.30976937401518406</v>
      </c>
      <c r="K36" s="95">
        <v>4.471572860850813</v>
      </c>
      <c r="L36" s="95">
        <v>8.0429323664689392</v>
      </c>
      <c r="M36" s="95">
        <v>0.48865694353654748</v>
      </c>
      <c r="N36" s="185">
        <f>N13/N7*100</f>
        <v>5.3664592319106106</v>
      </c>
      <c r="O36" s="185">
        <f>O13/O7*100</f>
        <v>9.3764662241367418</v>
      </c>
      <c r="P36" s="185">
        <f>P13/P7*100</f>
        <v>0.4598110891589845</v>
      </c>
      <c r="Q36" s="34"/>
      <c r="R36" s="34"/>
      <c r="S36" s="34"/>
    </row>
    <row r="37" spans="1:19" ht="12" customHeight="1">
      <c r="A37" s="89" t="s">
        <v>76</v>
      </c>
      <c r="B37" s="255">
        <v>13.571118002268898</v>
      </c>
      <c r="C37" s="255">
        <v>11.767605116306214</v>
      </c>
      <c r="D37" s="256">
        <v>16.032736914095217</v>
      </c>
      <c r="E37" s="315">
        <v>15.294552223401212</v>
      </c>
      <c r="F37" s="315">
        <v>14.026184594368587</v>
      </c>
      <c r="G37" s="315">
        <v>16.957664429080804</v>
      </c>
      <c r="H37" s="156">
        <v>11.046983904126762</v>
      </c>
      <c r="I37" s="156">
        <v>9.9611346183983702</v>
      </c>
      <c r="J37" s="156">
        <v>12.287637874230054</v>
      </c>
      <c r="K37" s="95">
        <v>10.77406052049858</v>
      </c>
      <c r="L37" s="95">
        <v>9.1594813780379987</v>
      </c>
      <c r="M37" s="95">
        <v>12.574700572600205</v>
      </c>
      <c r="N37" s="185">
        <f>N14/N7*100</f>
        <v>12.599291972223734</v>
      </c>
      <c r="O37" s="185">
        <f>O14/O7*100</f>
        <v>11.222962685374711</v>
      </c>
      <c r="P37" s="185">
        <f>P14/P7*100</f>
        <v>14.283384644404528</v>
      </c>
      <c r="Q37" s="34"/>
      <c r="R37" s="34"/>
      <c r="S37" s="34"/>
    </row>
    <row r="38" spans="1:19" ht="12" customHeight="1">
      <c r="A38" s="90" t="s">
        <v>77</v>
      </c>
      <c r="B38" s="255">
        <v>1.2892836449569955</v>
      </c>
      <c r="C38" s="255">
        <v>2.0298272170236933</v>
      </c>
      <c r="D38" s="256">
        <v>0.27854578230769844</v>
      </c>
      <c r="E38" s="315">
        <v>0.83022188743748437</v>
      </c>
      <c r="F38" s="315">
        <v>1.1959248549378581</v>
      </c>
      <c r="G38" s="318">
        <v>0.35070391884426738</v>
      </c>
      <c r="H38" s="156">
        <v>0.23433452004880578</v>
      </c>
      <c r="I38" s="156">
        <v>0.43942955649584703</v>
      </c>
      <c r="J38" s="156">
        <v>0</v>
      </c>
      <c r="K38" s="95">
        <v>0.5</v>
      </c>
      <c r="L38" s="95">
        <v>1.0729888665394027</v>
      </c>
      <c r="M38" s="95">
        <v>0</v>
      </c>
      <c r="N38" s="185">
        <f>N15/N7*100</f>
        <v>0.97924588912983845</v>
      </c>
      <c r="O38" s="185">
        <f>O15/O7*100</f>
        <v>1.1786298966912201</v>
      </c>
      <c r="P38" s="185">
        <f>P15/P7*100</f>
        <v>0.143388425970078</v>
      </c>
      <c r="Q38" s="34"/>
      <c r="R38" s="34"/>
      <c r="S38" s="34"/>
    </row>
    <row r="39" spans="1:19" ht="12" customHeight="1">
      <c r="A39" s="89" t="s">
        <v>78</v>
      </c>
      <c r="B39" s="255">
        <v>4.9234953979293614</v>
      </c>
      <c r="C39" s="255">
        <v>2.9669357802837486</v>
      </c>
      <c r="D39" s="256">
        <v>7.5939649854622875</v>
      </c>
      <c r="E39" s="315">
        <v>3.691182808159895</v>
      </c>
      <c r="F39" s="315">
        <v>2.1987526889957039</v>
      </c>
      <c r="G39" s="315">
        <v>5.6480907979978907</v>
      </c>
      <c r="H39" s="156">
        <v>2.7</v>
      </c>
      <c r="I39" s="156">
        <v>1.9150603353706317</v>
      </c>
      <c r="J39" s="156">
        <v>3.7115026500501358</v>
      </c>
      <c r="K39" s="95">
        <v>3.0447697677835324</v>
      </c>
      <c r="L39" s="95">
        <v>1.7472102289469975</v>
      </c>
      <c r="M39" s="95">
        <v>4.4918575036345647</v>
      </c>
      <c r="N39" s="185">
        <f>N16/N7*100</f>
        <v>3.5669838919887398</v>
      </c>
      <c r="O39" s="185">
        <f>O16/O7*100</f>
        <v>2.2037186797299912</v>
      </c>
      <c r="P39" s="185">
        <f>P16/P7*100</f>
        <v>5.2350826089024238</v>
      </c>
      <c r="Q39" s="34"/>
      <c r="R39" s="34"/>
      <c r="S39" s="34"/>
    </row>
    <row r="40" spans="1:19" ht="12" customHeight="1">
      <c r="A40" s="89" t="s">
        <v>79</v>
      </c>
      <c r="B40" s="255">
        <v>0.17165270556627032</v>
      </c>
      <c r="C40" s="255">
        <v>0.1816302019945262</v>
      </c>
      <c r="D40" s="256">
        <v>0.1</v>
      </c>
      <c r="E40" s="315">
        <v>0</v>
      </c>
      <c r="F40" s="315">
        <v>0</v>
      </c>
      <c r="G40" s="315">
        <v>0</v>
      </c>
      <c r="H40" s="156">
        <v>0</v>
      </c>
      <c r="I40" s="156">
        <v>0</v>
      </c>
      <c r="J40" s="156">
        <v>0</v>
      </c>
      <c r="K40" s="95">
        <v>0.22051591654407907</v>
      </c>
      <c r="L40" s="95">
        <v>0.13480379148931654</v>
      </c>
      <c r="M40" s="95">
        <v>0.31875999927001525</v>
      </c>
      <c r="N40" s="185">
        <f>N17/N7*100</f>
        <v>7.4525983183430886E-2</v>
      </c>
      <c r="O40" s="185">
        <f>O17/O7*100</f>
        <v>6.507505321208934E-2</v>
      </c>
      <c r="P40" s="185">
        <f>P17/P7*100</f>
        <v>8.6090233758631632E-2</v>
      </c>
      <c r="Q40" s="34"/>
      <c r="R40" s="34"/>
      <c r="S40" s="34"/>
    </row>
    <row r="41" spans="1:19" ht="12" customHeight="1">
      <c r="A41" s="90" t="s">
        <v>80</v>
      </c>
      <c r="B41" s="255">
        <v>1.1725656986989872</v>
      </c>
      <c r="C41" s="255">
        <v>0.9</v>
      </c>
      <c r="D41" s="256">
        <v>1.4709329091648946</v>
      </c>
      <c r="E41" s="315">
        <v>1</v>
      </c>
      <c r="F41" s="317">
        <v>0.97984769272997707</v>
      </c>
      <c r="G41" s="317">
        <v>0.86713427189179237</v>
      </c>
      <c r="H41" s="157">
        <v>0.42354042354042348</v>
      </c>
      <c r="I41" s="157">
        <v>0.4040119103588779</v>
      </c>
      <c r="J41" s="157">
        <v>0.44585302965191231</v>
      </c>
      <c r="K41" s="96">
        <v>0.7901540623105463</v>
      </c>
      <c r="L41" s="96">
        <v>0.73283538108720991</v>
      </c>
      <c r="M41" s="96">
        <v>0.8</v>
      </c>
      <c r="N41" s="185">
        <v>0.8</v>
      </c>
      <c r="O41" s="185">
        <f>O18/O7*100</f>
        <v>0.76545841119105273</v>
      </c>
      <c r="P41" s="185">
        <f>P18/P7*100</f>
        <v>0.88235976559445473</v>
      </c>
      <c r="Q41" s="34"/>
      <c r="R41" s="34"/>
      <c r="S41" s="34"/>
    </row>
    <row r="42" spans="1:19" ht="12" customHeight="1">
      <c r="A42" s="90" t="s">
        <v>81</v>
      </c>
      <c r="B42" s="278">
        <v>3.8403042910080426E-2</v>
      </c>
      <c r="C42" s="255">
        <v>0</v>
      </c>
      <c r="D42" s="256">
        <v>9.081825701456471E-2</v>
      </c>
      <c r="E42" s="317">
        <v>0</v>
      </c>
      <c r="F42" s="302">
        <v>0</v>
      </c>
      <c r="G42" s="317">
        <v>0</v>
      </c>
      <c r="H42" s="157">
        <v>7.3710073710073709E-2</v>
      </c>
      <c r="I42" s="190">
        <v>0.1382228490832158</v>
      </c>
      <c r="J42" s="178">
        <v>0</v>
      </c>
      <c r="K42" s="190">
        <v>0.10199894285863859</v>
      </c>
      <c r="L42" s="190">
        <v>0</v>
      </c>
      <c r="M42" s="190">
        <v>0.21575204232169204</v>
      </c>
      <c r="N42" s="185">
        <f>N19/N7*100</f>
        <v>5.4891041188896129E-2</v>
      </c>
      <c r="O42" s="190">
        <v>0</v>
      </c>
      <c r="P42" s="185">
        <f>P19/P7*100</f>
        <v>7.9025899313680384E-2</v>
      </c>
      <c r="Q42" s="34"/>
      <c r="R42" s="34"/>
      <c r="S42" s="34"/>
    </row>
    <row r="43" spans="1:19" ht="12" customHeight="1">
      <c r="A43" s="90" t="s">
        <v>82</v>
      </c>
      <c r="B43" s="255">
        <v>0.30890101442707446</v>
      </c>
      <c r="C43" s="255">
        <v>0.26649932619803196</v>
      </c>
      <c r="D43" s="256">
        <v>0.36673092293948939</v>
      </c>
      <c r="E43" s="315">
        <v>0.35961192332624731</v>
      </c>
      <c r="F43" s="315">
        <v>0.53109659957742072</v>
      </c>
      <c r="G43" s="318">
        <v>0.13475735306426501</v>
      </c>
      <c r="H43" s="156">
        <v>0.28882314596600311</v>
      </c>
      <c r="I43" s="156">
        <v>0.6</v>
      </c>
      <c r="J43" s="156">
        <v>0</v>
      </c>
      <c r="K43" s="95">
        <v>0.22713340752461736</v>
      </c>
      <c r="L43" s="95">
        <v>0.43079702253596913</v>
      </c>
      <c r="M43" s="210">
        <v>0</v>
      </c>
      <c r="N43" s="185">
        <f>N20/N7*100</f>
        <v>0.29467200850945197</v>
      </c>
      <c r="O43" s="185">
        <f>O20/O7*100</f>
        <v>0.26378976548978211</v>
      </c>
      <c r="P43" s="185">
        <f>P20/P7*100</f>
        <v>0.11254928861273977</v>
      </c>
      <c r="Q43" s="34"/>
      <c r="R43" s="34"/>
      <c r="S43" s="34"/>
    </row>
    <row r="44" spans="1:19" ht="12" customHeight="1">
      <c r="A44" s="90" t="s">
        <v>83</v>
      </c>
      <c r="B44" s="255">
        <v>7.9142981200003057E-2</v>
      </c>
      <c r="C44" s="255">
        <v>7.7895527507348933E-2</v>
      </c>
      <c r="D44" s="256">
        <v>8.0845935169587255E-2</v>
      </c>
      <c r="E44" s="315">
        <v>7.6594080345922771E-2</v>
      </c>
      <c r="F44" s="315">
        <v>0.13500833030123136</v>
      </c>
      <c r="G44" s="302">
        <v>0</v>
      </c>
      <c r="H44" s="156" t="s">
        <v>62</v>
      </c>
      <c r="I44" s="156" t="s">
        <v>62</v>
      </c>
      <c r="J44" s="156">
        <v>0</v>
      </c>
      <c r="K44" s="95">
        <v>3.4449974078083229E-2</v>
      </c>
      <c r="L44" s="95" t="s">
        <v>62</v>
      </c>
      <c r="M44" s="95">
        <v>7.2869895088783387E-2</v>
      </c>
      <c r="N44" s="185">
        <f>N21/N7*100</f>
        <v>0.2701307444651051</v>
      </c>
      <c r="O44" s="185">
        <f>O21/O7*100</f>
        <v>5.2953323389809487E-2</v>
      </c>
      <c r="P44" s="185">
        <f>P21/P7*100</f>
        <v>3.7790286333281992E-2</v>
      </c>
      <c r="Q44" s="34"/>
      <c r="R44" s="34"/>
      <c r="S44" s="34"/>
    </row>
    <row r="45" spans="1:19" s="18" customFormat="1" ht="12" customHeight="1">
      <c r="A45" s="90" t="s">
        <v>84</v>
      </c>
      <c r="B45" s="255">
        <v>6.3243233676091037</v>
      </c>
      <c r="C45" s="255">
        <v>7.5747123294417555</v>
      </c>
      <c r="D45" s="256">
        <v>4.6177363367502684</v>
      </c>
      <c r="E45" s="315">
        <v>5.8955713049241121</v>
      </c>
      <c r="F45" s="315">
        <v>7.707284066463675</v>
      </c>
      <c r="G45" s="315">
        <v>3.5200127224333326</v>
      </c>
      <c r="H45" s="156">
        <v>4.9425863711578</v>
      </c>
      <c r="I45" s="156">
        <v>6.58611502899232</v>
      </c>
      <c r="J45" s="156">
        <v>3.0647471708924225</v>
      </c>
      <c r="K45" s="94">
        <v>5.122238302629512</v>
      </c>
      <c r="L45" s="94">
        <v>6.7450962807323229</v>
      </c>
      <c r="M45" s="94">
        <v>3.3123653782269038</v>
      </c>
      <c r="N45" s="185">
        <v>5.3</v>
      </c>
      <c r="O45" s="185">
        <f>O22/O7*100</f>
        <v>7.1497688083657778</v>
      </c>
      <c r="P45" s="185">
        <f>P22/P7*100</f>
        <v>3.5820937231495527</v>
      </c>
      <c r="Q45" s="34"/>
      <c r="R45" s="34"/>
      <c r="S45" s="34"/>
    </row>
    <row r="46" spans="1:19" ht="12" customHeight="1">
      <c r="A46" s="90" t="s">
        <v>71</v>
      </c>
      <c r="B46" s="255">
        <v>3.7902801825658021</v>
      </c>
      <c r="C46" s="255">
        <v>2.4023329686252133</v>
      </c>
      <c r="D46" s="256">
        <v>5.6846600990775098</v>
      </c>
      <c r="E46" s="315">
        <v>2.6275572101647406</v>
      </c>
      <c r="F46" s="315">
        <v>2.0327850016277598</v>
      </c>
      <c r="G46" s="315">
        <v>3.4074359274821302</v>
      </c>
      <c r="H46" s="156">
        <v>3.0755987898845043</v>
      </c>
      <c r="I46" s="156">
        <v>2.6312490205296974</v>
      </c>
      <c r="J46" s="156">
        <v>3.583297521845008</v>
      </c>
      <c r="K46" s="94">
        <v>4.2665617406018281</v>
      </c>
      <c r="L46" s="94">
        <v>3.1994285933916697</v>
      </c>
      <c r="M46" s="94">
        <v>5.4</v>
      </c>
      <c r="N46" s="185">
        <f>N23/N7*100</f>
        <v>3.336527174488098</v>
      </c>
      <c r="O46" s="185">
        <f>O23/O7*100</f>
        <v>2.5666943539596461</v>
      </c>
      <c r="P46" s="185">
        <v>4.3</v>
      </c>
      <c r="Q46" s="34"/>
      <c r="R46" s="34"/>
      <c r="S46" s="34"/>
    </row>
    <row r="47" spans="1:19" ht="12" customHeight="1">
      <c r="A47" s="90" t="s">
        <v>85</v>
      </c>
      <c r="B47" s="255">
        <v>2.2999999999999998</v>
      </c>
      <c r="C47" s="255">
        <v>0.99229627613167926</v>
      </c>
      <c r="D47" s="256">
        <v>4.205823430184088</v>
      </c>
      <c r="E47" s="315">
        <v>2.6313597531606376</v>
      </c>
      <c r="F47" s="315">
        <v>1.5</v>
      </c>
      <c r="G47" s="315">
        <v>4.1891959756934565</v>
      </c>
      <c r="H47" s="156">
        <v>1.8577947149375722</v>
      </c>
      <c r="I47" s="156">
        <v>1.4160789844851904</v>
      </c>
      <c r="J47" s="178">
        <v>2.3624838848302536</v>
      </c>
      <c r="K47" s="96">
        <v>1.5156299870137109</v>
      </c>
      <c r="L47" s="96">
        <v>0.85807079804748054</v>
      </c>
      <c r="M47" s="96">
        <v>2.2489649974459813</v>
      </c>
      <c r="N47" s="185">
        <f>N24/N7*100</f>
        <v>1.9309345808061218</v>
      </c>
      <c r="O47" s="185">
        <f>O24/O7*100</f>
        <v>1.179373898659787</v>
      </c>
      <c r="P47" s="185">
        <f>P24/P7*100</f>
        <v>3.1651691936395934</v>
      </c>
      <c r="Q47" s="34"/>
      <c r="R47" s="34"/>
      <c r="S47" s="34"/>
    </row>
    <row r="48" spans="1:19" ht="12" customHeight="1">
      <c r="A48" s="90" t="s">
        <v>86</v>
      </c>
      <c r="B48" s="255">
        <v>0.19756557420755327</v>
      </c>
      <c r="C48" s="255">
        <v>0.3423169933366928</v>
      </c>
      <c r="D48" s="256">
        <v>0</v>
      </c>
      <c r="E48" s="315">
        <v>4.4000854666806699E-2</v>
      </c>
      <c r="F48" s="302">
        <v>0</v>
      </c>
      <c r="G48" s="315">
        <v>0.10169576644290808</v>
      </c>
      <c r="H48" s="156">
        <v>0.14825586254157683</v>
      </c>
      <c r="I48" s="156">
        <v>8.9014261087603824E-2</v>
      </c>
      <c r="J48" s="156">
        <v>0.21594327460249246</v>
      </c>
      <c r="K48" s="94">
        <v>0.26985813027831862</v>
      </c>
      <c r="L48" s="94">
        <v>0.42951584179980273</v>
      </c>
      <c r="M48" s="94">
        <v>9.1801779597143793E-2</v>
      </c>
      <c r="N48" s="185">
        <f>N25/N7*100</f>
        <v>0.25995037852684905</v>
      </c>
      <c r="O48" s="185">
        <f>O25/O7*100</f>
        <v>0.214054868622091</v>
      </c>
      <c r="P48" s="185">
        <f>P25/P7*100</f>
        <v>0.10762376923730967</v>
      </c>
      <c r="Q48" s="34"/>
      <c r="R48" s="34"/>
      <c r="S48" s="34"/>
    </row>
    <row r="49" spans="1:19" ht="12" customHeight="1">
      <c r="A49" s="90" t="s">
        <v>87</v>
      </c>
      <c r="B49" s="255">
        <v>1.740614049940965</v>
      </c>
      <c r="C49" s="255">
        <v>1.9</v>
      </c>
      <c r="D49" s="256">
        <v>1.4446679040402415</v>
      </c>
      <c r="E49" s="315">
        <v>2.5</v>
      </c>
      <c r="F49" s="315">
        <v>2.6353753742252182</v>
      </c>
      <c r="G49" s="315">
        <v>2.1829017192025044</v>
      </c>
      <c r="H49" s="156">
        <v>1.3</v>
      </c>
      <c r="I49" s="156">
        <v>0.93809747688450085</v>
      </c>
      <c r="J49" s="156">
        <v>1.6036384472138663</v>
      </c>
      <c r="K49" s="94">
        <v>1.2773509996403019</v>
      </c>
      <c r="L49" s="94">
        <v>0.98522798611200091</v>
      </c>
      <c r="M49" s="94">
        <v>1.6031376919532345</v>
      </c>
      <c r="N49" s="185">
        <f>N26/N7*100</f>
        <v>1.6604900879942126</v>
      </c>
      <c r="O49" s="185">
        <f>O26/O7*100</f>
        <v>1.625511927978313</v>
      </c>
      <c r="P49" s="185">
        <f>P26/P7*100</f>
        <v>1.7033886187756702</v>
      </c>
      <c r="Q49" s="34"/>
      <c r="R49" s="34"/>
      <c r="S49" s="34"/>
    </row>
    <row r="50" spans="1:19" ht="12" customHeight="1">
      <c r="A50" s="90" t="s">
        <v>88</v>
      </c>
      <c r="B50" s="255">
        <v>0.19921799983128849</v>
      </c>
      <c r="C50" s="255">
        <v>0</v>
      </c>
      <c r="D50" s="256">
        <v>0.47112494582704867</v>
      </c>
      <c r="E50" s="315">
        <v>0.41103679050885267</v>
      </c>
      <c r="F50" s="315">
        <v>0.3</v>
      </c>
      <c r="G50" s="318">
        <v>0.63988817650702245</v>
      </c>
      <c r="H50" s="209">
        <v>0.26910026910026907</v>
      </c>
      <c r="I50" s="190" t="s">
        <v>62</v>
      </c>
      <c r="J50" s="211">
        <v>0.57656496203982233</v>
      </c>
      <c r="K50" s="212">
        <v>0.29535786599297831</v>
      </c>
      <c r="L50" s="190" t="s">
        <v>62</v>
      </c>
      <c r="M50" s="210">
        <v>0.624752188775893</v>
      </c>
      <c r="N50" s="185">
        <f>N27/N8*100</f>
        <v>0.53778434555209587</v>
      </c>
      <c r="O50" s="185">
        <f>O27/O7*100</f>
        <v>0</v>
      </c>
      <c r="P50" s="185">
        <f>P27/P7*100</f>
        <v>0.58116542667106685</v>
      </c>
      <c r="Q50" s="34"/>
      <c r="R50" s="34"/>
      <c r="S50" s="34"/>
    </row>
    <row r="51" spans="1:19" ht="12" customHeight="1">
      <c r="A51" s="97" t="s">
        <v>89</v>
      </c>
      <c r="B51" s="236" t="s">
        <v>62</v>
      </c>
      <c r="C51" s="236" t="s">
        <v>62</v>
      </c>
      <c r="D51" s="236" t="s">
        <v>62</v>
      </c>
      <c r="E51" s="202">
        <v>0</v>
      </c>
      <c r="F51" s="202">
        <v>0</v>
      </c>
      <c r="G51" s="202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2">
        <v>0</v>
      </c>
      <c r="N51" s="202">
        <v>0</v>
      </c>
      <c r="O51" s="202">
        <v>0</v>
      </c>
      <c r="P51" s="202">
        <v>0</v>
      </c>
      <c r="Q51" s="34"/>
      <c r="R51" s="34"/>
      <c r="S51" s="34"/>
    </row>
    <row r="52" spans="1:19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34"/>
      <c r="R52" s="34"/>
      <c r="S52" s="34"/>
    </row>
  </sheetData>
  <mergeCells count="11">
    <mergeCell ref="B4:D4"/>
    <mergeCell ref="E4:G4"/>
    <mergeCell ref="H4:J4"/>
    <mergeCell ref="K4:M4"/>
    <mergeCell ref="A4:A5"/>
    <mergeCell ref="N4:P4"/>
    <mergeCell ref="K29:M29"/>
    <mergeCell ref="N29:P29"/>
    <mergeCell ref="B29:D29"/>
    <mergeCell ref="E29:G29"/>
    <mergeCell ref="H29:J29"/>
  </mergeCells>
  <phoneticPr fontId="2" type="noConversion"/>
  <printOptions horizontalCentered="1"/>
  <pageMargins left="0.35433070866141736" right="0.39370078740157483" top="0.35433070866141736" bottom="0.15748031496062992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P24"/>
  <sheetViews>
    <sheetView topLeftCell="C1" workbookViewId="0">
      <selection activeCell="P8" sqref="P8"/>
    </sheetView>
  </sheetViews>
  <sheetFormatPr defaultRowHeight="21"/>
  <cols>
    <col min="1" max="1" width="26.7109375" style="1" customWidth="1"/>
    <col min="2" max="16" width="8.28515625" style="1" customWidth="1"/>
    <col min="17" max="16384" width="9.140625" style="1"/>
  </cols>
  <sheetData>
    <row r="1" spans="1:16" s="21" customFormat="1" ht="33.75" customHeight="1">
      <c r="A1" s="20" t="s">
        <v>110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3" customFormat="1" ht="25.5" customHeight="1">
      <c r="A2" s="444" t="s">
        <v>23</v>
      </c>
      <c r="B2" s="440" t="s">
        <v>95</v>
      </c>
      <c r="C2" s="441"/>
      <c r="D2" s="441"/>
      <c r="E2" s="440" t="s">
        <v>96</v>
      </c>
      <c r="F2" s="441"/>
      <c r="G2" s="441"/>
      <c r="H2" s="440" t="s">
        <v>97</v>
      </c>
      <c r="I2" s="441"/>
      <c r="J2" s="441"/>
      <c r="K2" s="442" t="s">
        <v>98</v>
      </c>
      <c r="L2" s="443"/>
      <c r="M2" s="443"/>
      <c r="N2" s="446" t="s">
        <v>94</v>
      </c>
      <c r="O2" s="447"/>
      <c r="P2" s="448"/>
    </row>
    <row r="3" spans="1:16" s="22" customFormat="1" ht="25.5" customHeight="1">
      <c r="A3" s="445"/>
      <c r="B3" s="158" t="s">
        <v>1</v>
      </c>
      <c r="C3" s="158" t="s">
        <v>2</v>
      </c>
      <c r="D3" s="158" t="s">
        <v>9</v>
      </c>
      <c r="E3" s="158" t="s">
        <v>1</v>
      </c>
      <c r="F3" s="158" t="s">
        <v>2</v>
      </c>
      <c r="G3" s="158" t="s">
        <v>9</v>
      </c>
      <c r="H3" s="158" t="s">
        <v>1</v>
      </c>
      <c r="I3" s="158" t="s">
        <v>2</v>
      </c>
      <c r="J3" s="158" t="s">
        <v>9</v>
      </c>
      <c r="K3" s="133" t="s">
        <v>1</v>
      </c>
      <c r="L3" s="133" t="s">
        <v>2</v>
      </c>
      <c r="M3" s="133" t="s">
        <v>9</v>
      </c>
      <c r="N3" s="133" t="s">
        <v>1</v>
      </c>
      <c r="O3" s="133" t="s">
        <v>2</v>
      </c>
      <c r="P3" s="133" t="s">
        <v>9</v>
      </c>
    </row>
    <row r="4" spans="1:16" s="22" customFormat="1" ht="25.5" customHeight="1">
      <c r="A4" s="35"/>
      <c r="B4" s="159"/>
      <c r="C4" s="160"/>
      <c r="D4" s="160"/>
      <c r="E4" s="160"/>
      <c r="F4" s="160"/>
      <c r="G4" s="160"/>
      <c r="H4" s="160"/>
      <c r="I4" s="169" t="s">
        <v>7</v>
      </c>
      <c r="J4" s="160"/>
      <c r="K4" s="132"/>
      <c r="L4" s="132"/>
      <c r="M4" s="132"/>
      <c r="N4" s="132"/>
      <c r="O4" s="132"/>
      <c r="P4" s="131"/>
    </row>
    <row r="5" spans="1:16" s="23" customFormat="1" ht="25.5" customHeight="1">
      <c r="A5" s="35" t="s">
        <v>0</v>
      </c>
      <c r="B5" s="257">
        <v>536181.47</v>
      </c>
      <c r="C5" s="257">
        <v>309452.94</v>
      </c>
      <c r="D5" s="257">
        <v>226727.54</v>
      </c>
      <c r="E5" s="328">
        <v>552262</v>
      </c>
      <c r="F5" s="328">
        <v>313314</v>
      </c>
      <c r="G5" s="329">
        <v>238948</v>
      </c>
      <c r="H5" s="176">
        <v>598290</v>
      </c>
      <c r="I5" s="176">
        <v>319050</v>
      </c>
      <c r="J5" s="176">
        <v>279240</v>
      </c>
      <c r="K5" s="176">
        <v>592163</v>
      </c>
      <c r="L5" s="176">
        <v>312212</v>
      </c>
      <c r="M5" s="176">
        <v>279951</v>
      </c>
      <c r="N5" s="28">
        <f>(B5+E5+H5+K5)/4</f>
        <v>569724.11749999993</v>
      </c>
      <c r="O5" s="28">
        <f>(C5+F5+I5+L5)/4</f>
        <v>313507.23499999999</v>
      </c>
      <c r="P5" s="28">
        <f>(D5+G5+J5+M5)/4</f>
        <v>256216.63500000001</v>
      </c>
    </row>
    <row r="6" spans="1:16" ht="25.5" customHeight="1">
      <c r="A6" s="46" t="s">
        <v>24</v>
      </c>
      <c r="B6" s="258">
        <v>6354.21</v>
      </c>
      <c r="C6" s="258">
        <v>5441.11</v>
      </c>
      <c r="D6" s="258">
        <v>913.1</v>
      </c>
      <c r="E6" s="330">
        <v>4307</v>
      </c>
      <c r="F6" s="330">
        <v>3700</v>
      </c>
      <c r="G6" s="331">
        <v>607</v>
      </c>
      <c r="H6" s="346">
        <v>3298</v>
      </c>
      <c r="I6" s="346">
        <v>2614</v>
      </c>
      <c r="J6" s="346">
        <v>684</v>
      </c>
      <c r="K6" s="346">
        <v>6280</v>
      </c>
      <c r="L6" s="346">
        <v>4854</v>
      </c>
      <c r="M6" s="346">
        <v>1426</v>
      </c>
      <c r="N6" s="29">
        <f>(B6+E6+H6+K6)/4</f>
        <v>5059.8024999999998</v>
      </c>
      <c r="O6" s="29">
        <f>(C6+F6+I6+L6)/4</f>
        <v>4152.2775000000001</v>
      </c>
      <c r="P6" s="29">
        <f>(D6+G6+J6+M6)/4</f>
        <v>907.52499999999998</v>
      </c>
    </row>
    <row r="7" spans="1:16" ht="25.5" customHeight="1">
      <c r="A7" s="46" t="s">
        <v>25</v>
      </c>
      <c r="B7" s="258">
        <v>67860.27</v>
      </c>
      <c r="C7" s="258">
        <v>35113.65</v>
      </c>
      <c r="D7" s="258">
        <v>32745.61</v>
      </c>
      <c r="E7" s="330">
        <v>64323</v>
      </c>
      <c r="F7" s="330">
        <v>37299</v>
      </c>
      <c r="G7" s="331">
        <v>27024</v>
      </c>
      <c r="H7" s="346">
        <v>58815</v>
      </c>
      <c r="I7" s="346">
        <v>34614</v>
      </c>
      <c r="J7" s="346">
        <v>24201</v>
      </c>
      <c r="K7" s="346">
        <v>62632</v>
      </c>
      <c r="L7" s="346">
        <v>33670</v>
      </c>
      <c r="M7" s="346">
        <v>28962</v>
      </c>
      <c r="N7" s="29">
        <v>61506</v>
      </c>
      <c r="O7" s="29">
        <f>(C7+F6+I6+L6)/4</f>
        <v>11570.4125</v>
      </c>
      <c r="P7" s="29">
        <f>(D7+G6+J6+M6)/4</f>
        <v>8865.6525000000001</v>
      </c>
    </row>
    <row r="8" spans="1:16" ht="25.5" customHeight="1">
      <c r="A8" s="46" t="s">
        <v>26</v>
      </c>
      <c r="B8" s="258">
        <v>115356.67</v>
      </c>
      <c r="C8" s="258">
        <v>77414.55</v>
      </c>
      <c r="D8" s="258">
        <v>37942.120000000003</v>
      </c>
      <c r="E8" s="330">
        <v>93857</v>
      </c>
      <c r="F8" s="330">
        <v>66438</v>
      </c>
      <c r="G8" s="331">
        <v>27419</v>
      </c>
      <c r="H8" s="346">
        <v>67510</v>
      </c>
      <c r="I8" s="346">
        <v>42060</v>
      </c>
      <c r="J8" s="346">
        <v>25450</v>
      </c>
      <c r="K8" s="346">
        <v>76642</v>
      </c>
      <c r="L8" s="346">
        <v>46017</v>
      </c>
      <c r="M8" s="346">
        <v>30625</v>
      </c>
      <c r="N8" s="29">
        <f>(B8+E7+H7+K7)/4</f>
        <v>75281.667499999996</v>
      </c>
      <c r="O8" s="29">
        <f>(C8+F7+I7+L7)/4</f>
        <v>45749.387499999997</v>
      </c>
      <c r="P8" s="29">
        <v>31986</v>
      </c>
    </row>
    <row r="9" spans="1:16" ht="25.5" customHeight="1">
      <c r="A9" s="46" t="s">
        <v>27</v>
      </c>
      <c r="B9" s="258">
        <v>249307.76</v>
      </c>
      <c r="C9" s="258">
        <v>157539.56</v>
      </c>
      <c r="D9" s="258">
        <v>91768.2</v>
      </c>
      <c r="E9" s="330">
        <v>269315</v>
      </c>
      <c r="F9" s="330">
        <v>167360</v>
      </c>
      <c r="G9" s="331">
        <v>101955</v>
      </c>
      <c r="H9" s="346">
        <v>276168</v>
      </c>
      <c r="I9" s="346">
        <v>176142</v>
      </c>
      <c r="J9" s="346">
        <v>100026</v>
      </c>
      <c r="K9" s="346">
        <v>276883</v>
      </c>
      <c r="L9" s="346">
        <v>170646</v>
      </c>
      <c r="M9" s="346">
        <v>106237</v>
      </c>
      <c r="N9" s="29">
        <f>(B9+E8+H8+K8)/4</f>
        <v>121829.19</v>
      </c>
      <c r="O9" s="29">
        <f>(C9+F8+I8+L8)/4</f>
        <v>78013.64</v>
      </c>
      <c r="P9" s="29">
        <f>(D9+G8+J8+M8)/4</f>
        <v>43815.55</v>
      </c>
    </row>
    <row r="10" spans="1:16" ht="25.5" customHeight="1">
      <c r="A10" s="46" t="s">
        <v>28</v>
      </c>
      <c r="B10" s="258">
        <v>94670.080000000002</v>
      </c>
      <c r="C10" s="258">
        <v>32652.48</v>
      </c>
      <c r="D10" s="258">
        <v>62017.59</v>
      </c>
      <c r="E10" s="330">
        <v>118403</v>
      </c>
      <c r="F10" s="330">
        <v>36818</v>
      </c>
      <c r="G10" s="331">
        <v>81585</v>
      </c>
      <c r="H10" s="346">
        <v>190497</v>
      </c>
      <c r="I10" s="346">
        <v>62033</v>
      </c>
      <c r="J10" s="346">
        <v>128464</v>
      </c>
      <c r="K10" s="346">
        <v>168829</v>
      </c>
      <c r="L10" s="346">
        <v>57025</v>
      </c>
      <c r="M10" s="346">
        <v>111804</v>
      </c>
      <c r="N10" s="29">
        <f>(B10+E9+H9+K9)/4</f>
        <v>229259.02000000002</v>
      </c>
      <c r="O10" s="29">
        <f>(C10+F9+I9+L9)/4</f>
        <v>136700.12</v>
      </c>
      <c r="P10" s="29">
        <f>(D10+G9+J9+M9)/4</f>
        <v>92558.897499999992</v>
      </c>
    </row>
    <row r="11" spans="1:16" ht="25.5" customHeight="1">
      <c r="A11" s="46" t="s">
        <v>29</v>
      </c>
      <c r="B11" s="258">
        <v>2632.49</v>
      </c>
      <c r="C11" s="258">
        <v>1291.48</v>
      </c>
      <c r="D11" s="258">
        <v>1340.91</v>
      </c>
      <c r="E11" s="330">
        <v>2057</v>
      </c>
      <c r="F11" s="330">
        <v>1699</v>
      </c>
      <c r="G11" s="331">
        <v>358</v>
      </c>
      <c r="H11" s="346">
        <v>2002</v>
      </c>
      <c r="I11" s="346">
        <v>1587</v>
      </c>
      <c r="J11" s="346">
        <v>415</v>
      </c>
      <c r="K11" s="346">
        <v>897</v>
      </c>
      <c r="L11" s="351">
        <v>0</v>
      </c>
      <c r="M11" s="346">
        <v>897</v>
      </c>
      <c r="N11" s="29">
        <f>(B11+E10+H10+K10)/4</f>
        <v>120090.3725</v>
      </c>
      <c r="O11" s="29">
        <f>(C11+F10+I10+L10)/4</f>
        <v>39291.870000000003</v>
      </c>
      <c r="P11" s="29">
        <f>(D11+G10+J10+M10)/4</f>
        <v>80798.477500000008</v>
      </c>
    </row>
    <row r="12" spans="1:16" ht="23.25" customHeight="1">
      <c r="A12" s="46"/>
      <c r="B12" s="259"/>
      <c r="C12" s="260"/>
      <c r="D12" s="260"/>
      <c r="E12" s="327"/>
      <c r="F12" s="327"/>
      <c r="G12" s="331"/>
      <c r="H12" s="346"/>
      <c r="I12" s="346"/>
      <c r="J12" s="346"/>
      <c r="K12" s="346"/>
      <c r="L12" s="351"/>
      <c r="M12" s="346"/>
      <c r="N12" s="29"/>
      <c r="O12" s="29"/>
      <c r="P12" s="29"/>
    </row>
    <row r="13" spans="1:16" ht="23.25" customHeight="1">
      <c r="A13" s="30"/>
      <c r="B13" s="452"/>
      <c r="C13" s="453"/>
      <c r="D13" s="453"/>
      <c r="E13" s="283"/>
      <c r="F13" s="283"/>
      <c r="H13" s="454" t="s">
        <v>6</v>
      </c>
      <c r="I13" s="454"/>
      <c r="J13" s="454"/>
      <c r="K13" s="449"/>
      <c r="L13" s="449"/>
      <c r="M13" s="449"/>
      <c r="N13" s="450"/>
      <c r="O13" s="451"/>
      <c r="P13" s="451"/>
    </row>
    <row r="14" spans="1:16" ht="23.25" customHeight="1">
      <c r="A14" s="35" t="s">
        <v>0</v>
      </c>
      <c r="B14" s="261">
        <v>100</v>
      </c>
      <c r="C14" s="261">
        <v>100</v>
      </c>
      <c r="D14" s="261">
        <v>100</v>
      </c>
      <c r="E14" s="161">
        <v>100</v>
      </c>
      <c r="F14" s="161">
        <v>100</v>
      </c>
      <c r="G14" s="161">
        <v>100</v>
      </c>
      <c r="H14" s="161">
        <v>100</v>
      </c>
      <c r="I14" s="161">
        <v>100</v>
      </c>
      <c r="J14" s="161">
        <v>100</v>
      </c>
      <c r="K14" s="32">
        <v>100</v>
      </c>
      <c r="L14" s="32">
        <v>100</v>
      </c>
      <c r="M14" s="32">
        <v>100</v>
      </c>
      <c r="N14" s="28">
        <f>(B14+E14+H14+K14)/4</f>
        <v>100</v>
      </c>
      <c r="O14" s="28">
        <f>(C14+F14+I14+L14)/4</f>
        <v>100</v>
      </c>
      <c r="P14" s="28">
        <f>(D14+G14+J14+M14)/4</f>
        <v>100</v>
      </c>
    </row>
    <row r="15" spans="1:16" ht="25.5" customHeight="1">
      <c r="A15" s="46" t="s">
        <v>24</v>
      </c>
      <c r="B15" s="262">
        <v>1.1850857136111026</v>
      </c>
      <c r="C15" s="262">
        <v>1.7582996626239842</v>
      </c>
      <c r="D15" s="263">
        <v>0.40273007857801485</v>
      </c>
      <c r="E15" s="332">
        <v>0.77988346111084961</v>
      </c>
      <c r="F15" s="332">
        <v>1.1809239293488321</v>
      </c>
      <c r="G15" s="332">
        <v>0.55123769409483703</v>
      </c>
      <c r="H15" s="162">
        <v>0.81930731860209993</v>
      </c>
      <c r="I15" s="162">
        <v>0.24495058014611087</v>
      </c>
      <c r="J15" s="162">
        <v>0.62454178647592173</v>
      </c>
      <c r="K15" s="348">
        <v>1.0605188098547191</v>
      </c>
      <c r="L15" s="348">
        <v>1.5</v>
      </c>
      <c r="M15" s="348">
        <v>0.50937485488531919</v>
      </c>
      <c r="N15" s="31">
        <v>1.0514617145235123</v>
      </c>
      <c r="O15" s="31">
        <v>1.291013391023718</v>
      </c>
      <c r="P15" s="31">
        <v>0.75861629386857155</v>
      </c>
    </row>
    <row r="16" spans="1:16" ht="25.5" customHeight="1">
      <c r="A16" s="46" t="s">
        <v>25</v>
      </c>
      <c r="B16" s="262">
        <v>12.6</v>
      </c>
      <c r="C16" s="262">
        <v>11.347008045876054</v>
      </c>
      <c r="D16" s="263">
        <v>14.442713928797534</v>
      </c>
      <c r="E16" s="332">
        <v>11.647189196432128</v>
      </c>
      <c r="F16" s="332">
        <v>11.90467071372489</v>
      </c>
      <c r="G16" s="332">
        <v>9.8305169733741167</v>
      </c>
      <c r="H16" s="162">
        <v>10.9</v>
      </c>
      <c r="I16" s="162">
        <v>8.6667382896433178</v>
      </c>
      <c r="J16" s="162">
        <v>7.9153939799847723</v>
      </c>
      <c r="K16" s="348">
        <v>10.576817531659358</v>
      </c>
      <c r="L16" s="348">
        <v>10.784338846681102</v>
      </c>
      <c r="M16" s="348">
        <v>10.4</v>
      </c>
      <c r="N16" s="31">
        <v>9.8749583853516434</v>
      </c>
      <c r="O16" s="31">
        <v>10.031995012742398</v>
      </c>
      <c r="P16" s="31">
        <v>9.682968694640314</v>
      </c>
    </row>
    <row r="17" spans="1:16" ht="25.5" customHeight="1">
      <c r="A17" s="46" t="s">
        <v>26</v>
      </c>
      <c r="B17" s="262">
        <v>21.514482773901157</v>
      </c>
      <c r="C17" s="262">
        <v>25.016582489085415</v>
      </c>
      <c r="D17" s="263">
        <v>16.734676343244406</v>
      </c>
      <c r="E17" s="332">
        <v>16.995013236471095</v>
      </c>
      <c r="F17" s="332">
        <v>21.204925410291274</v>
      </c>
      <c r="G17" s="332">
        <v>11.283825569539855</v>
      </c>
      <c r="H17" s="162">
        <v>13.182886694875412</v>
      </c>
      <c r="I17" s="162">
        <v>9.1140237788282477</v>
      </c>
      <c r="J17" s="162">
        <v>11.585603250308491</v>
      </c>
      <c r="K17" s="348">
        <v>12.94272016319831</v>
      </c>
      <c r="L17" s="348">
        <v>14.739023484042892</v>
      </c>
      <c r="M17" s="348">
        <v>10.939414397519567</v>
      </c>
      <c r="N17" s="31">
        <v>15.647165002080731</v>
      </c>
      <c r="O17" s="31">
        <v>19.093617124834392</v>
      </c>
      <c r="P17" s="31">
        <v>11.433696085036178</v>
      </c>
    </row>
    <row r="18" spans="1:16" ht="25.5" customHeight="1">
      <c r="A18" s="46" t="s">
        <v>27</v>
      </c>
      <c r="B18" s="262">
        <v>46.496899641086067</v>
      </c>
      <c r="C18" s="262">
        <v>50.909052601019077</v>
      </c>
      <c r="D18" s="263">
        <v>40.475100642824415</v>
      </c>
      <c r="E18" s="332">
        <v>48.765803187617472</v>
      </c>
      <c r="F18" s="332">
        <v>53.416061842113663</v>
      </c>
      <c r="G18" s="332">
        <v>46.159554730983302</v>
      </c>
      <c r="H18" s="162">
        <v>55.20827456511519</v>
      </c>
      <c r="I18" s="162">
        <v>35.820799312419425</v>
      </c>
      <c r="J18" s="162">
        <v>35.978363730018025</v>
      </c>
      <c r="K18" s="348">
        <v>46.757902807166268</v>
      </c>
      <c r="L18" s="348">
        <v>54.657091975965045</v>
      </c>
      <c r="M18" s="348">
        <v>38</v>
      </c>
      <c r="N18" s="31">
        <v>46.115272575946733</v>
      </c>
      <c r="O18" s="31">
        <v>53.319964880385626</v>
      </c>
      <c r="P18" s="31">
        <v>37.307699451714385</v>
      </c>
    </row>
    <row r="19" spans="1:16" ht="25.5" customHeight="1">
      <c r="A19" s="46" t="s">
        <v>28</v>
      </c>
      <c r="B19" s="262">
        <v>17.656350563550806</v>
      </c>
      <c r="C19" s="262">
        <v>10.551678714055843</v>
      </c>
      <c r="D19" s="263">
        <v>27.353355485619435</v>
      </c>
      <c r="E19" s="332">
        <v>21.439642778246558</v>
      </c>
      <c r="F19" s="332">
        <v>11.75115060290954</v>
      </c>
      <c r="G19" s="334">
        <v>31.840244697387554</v>
      </c>
      <c r="H19" s="365">
        <v>19.443034007208901</v>
      </c>
      <c r="I19" s="365">
        <v>46.004870362412262</v>
      </c>
      <c r="J19" s="162">
        <v>43.821388082228843</v>
      </c>
      <c r="K19" s="348">
        <v>28.510562125630951</v>
      </c>
      <c r="L19" s="348">
        <v>18.264832869972967</v>
      </c>
      <c r="M19" s="348">
        <v>39.936988973070285</v>
      </c>
      <c r="N19" s="31">
        <v>27.084632057150781</v>
      </c>
      <c r="O19" s="31">
        <v>16.182864094582371</v>
      </c>
      <c r="P19" s="31">
        <v>40.411321725248008</v>
      </c>
    </row>
    <row r="20" spans="1:16" ht="25.5" customHeight="1">
      <c r="A20" s="47" t="s">
        <v>29</v>
      </c>
      <c r="B20" s="264">
        <v>0.49096996955154004</v>
      </c>
      <c r="C20" s="264">
        <v>0.4173429407392284</v>
      </c>
      <c r="D20" s="265">
        <v>0.5914191103559806</v>
      </c>
      <c r="E20" s="333">
        <v>0.37246814012189866</v>
      </c>
      <c r="F20" s="333">
        <v>0.54226750161180159</v>
      </c>
      <c r="G20" s="366">
        <v>0.33462033462033464</v>
      </c>
      <c r="H20" s="366">
        <v>0.49741419840150447</v>
      </c>
      <c r="I20" s="366">
        <v>0.2</v>
      </c>
      <c r="J20" s="203">
        <v>7.4425810160381869E-2</v>
      </c>
      <c r="K20" s="348">
        <v>0.1</v>
      </c>
      <c r="L20" s="351">
        <v>0</v>
      </c>
      <c r="M20" s="348">
        <v>0.32041321516979754</v>
      </c>
      <c r="N20" s="204">
        <v>0.22661083368012208</v>
      </c>
      <c r="O20" s="204">
        <v>8.0334289501779871E-2</v>
      </c>
      <c r="P20" s="204">
        <v>0.40542799596171253</v>
      </c>
    </row>
    <row r="21" spans="1:16" ht="25.5" customHeight="1">
      <c r="A21" s="205"/>
      <c r="B21" s="206"/>
      <c r="C21" s="206"/>
      <c r="D21" s="206"/>
      <c r="E21" s="206"/>
      <c r="F21" s="206"/>
      <c r="G21" s="24"/>
      <c r="H21" s="24"/>
      <c r="I21" s="24"/>
      <c r="J21" s="206"/>
      <c r="K21" s="48"/>
      <c r="L21" s="48"/>
      <c r="M21" s="48"/>
      <c r="N21" s="207"/>
      <c r="O21" s="208"/>
      <c r="P21" s="207"/>
    </row>
    <row r="22" spans="1:16" ht="23.25" customHeight="1">
      <c r="B22" s="24"/>
      <c r="C22" s="24"/>
      <c r="D22" s="24"/>
      <c r="E22" s="24"/>
      <c r="F22" s="24"/>
      <c r="J22" s="24"/>
      <c r="K22" s="24"/>
      <c r="L22" s="24"/>
      <c r="M22" s="24"/>
      <c r="N22" s="24"/>
      <c r="O22" s="24"/>
      <c r="P22" s="24"/>
    </row>
    <row r="23" spans="1:16" ht="23.25" customHeight="1"/>
    <row r="24" spans="1:16" ht="23.25" customHeight="1"/>
  </sheetData>
  <mergeCells count="10">
    <mergeCell ref="K13:M13"/>
    <mergeCell ref="N13:P13"/>
    <mergeCell ref="B13:D13"/>
    <mergeCell ref="H13:J13"/>
    <mergeCell ref="B2:D2"/>
    <mergeCell ref="E2:G2"/>
    <mergeCell ref="H2:J2"/>
    <mergeCell ref="K2:M2"/>
    <mergeCell ref="A2:A3"/>
    <mergeCell ref="N2:P2"/>
  </mergeCells>
  <phoneticPr fontId="2" type="noConversion"/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R27"/>
  <sheetViews>
    <sheetView topLeftCell="B10" zoomScaleSheetLayoutView="100" workbookViewId="0">
      <selection activeCell="K17" sqref="K17:M24"/>
    </sheetView>
  </sheetViews>
  <sheetFormatPr defaultRowHeight="18.75"/>
  <cols>
    <col min="1" max="1" width="17" style="11" customWidth="1"/>
    <col min="2" max="16" width="8.85546875" style="11" customWidth="1"/>
    <col min="17" max="16384" width="9.140625" style="11"/>
  </cols>
  <sheetData>
    <row r="1" spans="1:18">
      <c r="A1" s="98" t="s">
        <v>109</v>
      </c>
      <c r="B1" s="99"/>
      <c r="C1" s="99"/>
      <c r="D1" s="99"/>
      <c r="E1" s="99"/>
      <c r="F1" s="99"/>
      <c r="G1" s="99"/>
      <c r="H1" s="99"/>
      <c r="I1" s="16"/>
      <c r="J1" s="16"/>
      <c r="K1" s="16"/>
      <c r="L1" s="16"/>
      <c r="M1" s="16"/>
      <c r="N1" s="16"/>
      <c r="O1" s="16"/>
      <c r="P1" s="16"/>
    </row>
    <row r="2" spans="1:18" s="7" customFormat="1" ht="5.25" customHeigh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8" s="3" customFormat="1" ht="19.5" customHeight="1">
      <c r="A3" s="456" t="s">
        <v>30</v>
      </c>
      <c r="B3" s="459" t="s">
        <v>90</v>
      </c>
      <c r="C3" s="460"/>
      <c r="D3" s="461"/>
      <c r="E3" s="462" t="s">
        <v>91</v>
      </c>
      <c r="F3" s="463"/>
      <c r="G3" s="464"/>
      <c r="H3" s="463" t="s">
        <v>92</v>
      </c>
      <c r="I3" s="463"/>
      <c r="J3" s="464"/>
      <c r="K3" s="465" t="s">
        <v>93</v>
      </c>
      <c r="L3" s="465"/>
      <c r="M3" s="466"/>
      <c r="N3" s="467" t="s">
        <v>94</v>
      </c>
      <c r="O3" s="465"/>
      <c r="P3" s="466"/>
    </row>
    <row r="4" spans="1:18" s="25" customFormat="1" ht="19.5" customHeight="1">
      <c r="A4" s="457"/>
      <c r="B4" s="266" t="s">
        <v>1</v>
      </c>
      <c r="C4" s="266" t="s">
        <v>2</v>
      </c>
      <c r="D4" s="266" t="s">
        <v>9</v>
      </c>
      <c r="E4" s="200" t="s">
        <v>1</v>
      </c>
      <c r="F4" s="200" t="s">
        <v>2</v>
      </c>
      <c r="G4" s="200" t="s">
        <v>9</v>
      </c>
      <c r="H4" s="200" t="s">
        <v>1</v>
      </c>
      <c r="I4" s="200" t="s">
        <v>2</v>
      </c>
      <c r="J4" s="200" t="s">
        <v>9</v>
      </c>
      <c r="K4" s="201" t="s">
        <v>1</v>
      </c>
      <c r="L4" s="201" t="s">
        <v>2</v>
      </c>
      <c r="M4" s="201" t="s">
        <v>9</v>
      </c>
      <c r="N4" s="201" t="s">
        <v>1</v>
      </c>
      <c r="O4" s="201" t="s">
        <v>2</v>
      </c>
      <c r="P4" s="201" t="s">
        <v>9</v>
      </c>
    </row>
    <row r="5" spans="1:18" s="25" customFormat="1" ht="19.5" customHeight="1">
      <c r="A5" s="136"/>
      <c r="B5" s="267"/>
      <c r="C5" s="268"/>
      <c r="D5" s="268"/>
      <c r="E5" s="163"/>
      <c r="F5" s="163"/>
      <c r="G5" s="163"/>
      <c r="H5" s="163"/>
      <c r="I5" s="169" t="s">
        <v>7</v>
      </c>
      <c r="J5" s="163"/>
      <c r="K5" s="479"/>
      <c r="L5" s="120"/>
      <c r="M5" s="120"/>
      <c r="N5" s="120"/>
      <c r="O5" s="120"/>
      <c r="P5" s="135"/>
    </row>
    <row r="6" spans="1:18" s="10" customFormat="1" ht="24" customHeight="1">
      <c r="A6" s="134" t="s">
        <v>0</v>
      </c>
      <c r="B6" s="274">
        <v>536181.47</v>
      </c>
      <c r="C6" s="274">
        <v>309452.94</v>
      </c>
      <c r="D6" s="274">
        <v>226727.54</v>
      </c>
      <c r="E6" s="335">
        <v>552262</v>
      </c>
      <c r="F6" s="335">
        <v>313314</v>
      </c>
      <c r="G6" s="336">
        <v>238948</v>
      </c>
      <c r="H6" s="176">
        <v>598290</v>
      </c>
      <c r="I6" s="176">
        <v>319050</v>
      </c>
      <c r="J6" s="176">
        <v>279240</v>
      </c>
      <c r="K6" s="354">
        <v>592163</v>
      </c>
      <c r="L6" s="176">
        <v>312212</v>
      </c>
      <c r="M6" s="176">
        <v>279951</v>
      </c>
      <c r="N6" s="100">
        <f t="shared" ref="N6:P6" si="0">(B6+E6+H6+K6)/4</f>
        <v>569724.11749999993</v>
      </c>
      <c r="O6" s="100">
        <f t="shared" si="0"/>
        <v>313507.23499999999</v>
      </c>
      <c r="P6" s="100">
        <f t="shared" si="0"/>
        <v>256216.63500000001</v>
      </c>
    </row>
    <row r="7" spans="1:18" ht="24" customHeight="1">
      <c r="A7" s="101" t="s">
        <v>102</v>
      </c>
      <c r="B7" s="275">
        <v>67528.86</v>
      </c>
      <c r="C7" s="275">
        <v>44348.84</v>
      </c>
      <c r="D7" s="275">
        <v>23180.03</v>
      </c>
      <c r="E7" s="337">
        <v>50796</v>
      </c>
      <c r="F7" s="337">
        <v>33607</v>
      </c>
      <c r="G7" s="338">
        <v>17189</v>
      </c>
      <c r="H7" s="346">
        <v>3379</v>
      </c>
      <c r="I7" s="346">
        <v>1174</v>
      </c>
      <c r="J7" s="346">
        <v>2205</v>
      </c>
      <c r="K7" s="355">
        <v>11092</v>
      </c>
      <c r="L7" s="346">
        <v>6271</v>
      </c>
      <c r="M7" s="346">
        <v>4821</v>
      </c>
      <c r="N7" s="186">
        <f t="shared" ref="N7" si="1">(B7+E7+H7+K7)/4</f>
        <v>33198.964999999997</v>
      </c>
      <c r="O7" s="186">
        <f t="shared" ref="O7" si="2">(C7+F7+I7+L7)/4</f>
        <v>21350.21</v>
      </c>
      <c r="P7" s="186">
        <f t="shared" ref="P7" si="3">(D7+G7+J7+M7)/4</f>
        <v>11848.7575</v>
      </c>
    </row>
    <row r="8" spans="1:18" ht="24" customHeight="1">
      <c r="A8" s="102" t="s">
        <v>101</v>
      </c>
      <c r="B8" s="275">
        <v>635.55999999999995</v>
      </c>
      <c r="C8" s="275">
        <v>635.55999999999995</v>
      </c>
      <c r="D8" s="279">
        <v>0</v>
      </c>
      <c r="E8" s="337">
        <v>512</v>
      </c>
      <c r="F8" s="337">
        <v>209</v>
      </c>
      <c r="G8" s="339">
        <v>303</v>
      </c>
      <c r="H8" s="346">
        <v>923</v>
      </c>
      <c r="I8" s="346">
        <v>589</v>
      </c>
      <c r="J8" s="367">
        <v>334</v>
      </c>
      <c r="K8" s="355">
        <v>4202</v>
      </c>
      <c r="L8" s="346">
        <v>3074</v>
      </c>
      <c r="M8" s="367">
        <v>1128</v>
      </c>
      <c r="N8" s="186">
        <f>(E8+K7)/4</f>
        <v>2901</v>
      </c>
      <c r="O8" s="186">
        <f>(C8+F8+I8+L7)/4</f>
        <v>1926.1399999999999</v>
      </c>
      <c r="P8" s="186">
        <f>(D8+G8+J8+M7)/4</f>
        <v>1364.5</v>
      </c>
    </row>
    <row r="9" spans="1:18" ht="24" customHeight="1">
      <c r="A9" s="102" t="s">
        <v>33</v>
      </c>
      <c r="B9" s="275">
        <v>7643.41</v>
      </c>
      <c r="C9" s="275">
        <v>3396.18</v>
      </c>
      <c r="D9" s="275">
        <v>4247.33</v>
      </c>
      <c r="E9" s="337">
        <v>20763</v>
      </c>
      <c r="F9" s="337">
        <v>6575</v>
      </c>
      <c r="G9" s="338">
        <v>14188</v>
      </c>
      <c r="H9" s="346">
        <v>28862</v>
      </c>
      <c r="I9" s="346">
        <v>12523</v>
      </c>
      <c r="J9" s="346">
        <v>16339</v>
      </c>
      <c r="K9" s="355">
        <v>18805</v>
      </c>
      <c r="L9" s="346">
        <v>8456</v>
      </c>
      <c r="M9" s="346">
        <v>10349</v>
      </c>
      <c r="N9" s="186">
        <f>(B9+E9+H9+K8)/4</f>
        <v>15367.602500000001</v>
      </c>
      <c r="O9" s="186">
        <v>6014</v>
      </c>
      <c r="P9" s="186">
        <f>(D9+G9+J9+M8)/4</f>
        <v>8975.5825000000004</v>
      </c>
    </row>
    <row r="10" spans="1:18" ht="24" customHeight="1">
      <c r="A10" s="101" t="s">
        <v>34</v>
      </c>
      <c r="B10" s="275">
        <v>44680.77</v>
      </c>
      <c r="C10" s="275">
        <v>26567.99</v>
      </c>
      <c r="D10" s="275">
        <v>18112.78</v>
      </c>
      <c r="E10" s="337">
        <v>84546</v>
      </c>
      <c r="F10" s="337">
        <v>41294</v>
      </c>
      <c r="G10" s="338">
        <v>43252</v>
      </c>
      <c r="H10" s="346">
        <v>130447</v>
      </c>
      <c r="I10" s="346">
        <v>62132</v>
      </c>
      <c r="J10" s="346">
        <v>68315</v>
      </c>
      <c r="K10" s="355">
        <v>103804</v>
      </c>
      <c r="L10" s="346">
        <v>49411</v>
      </c>
      <c r="M10" s="346">
        <v>54393</v>
      </c>
      <c r="N10" s="186">
        <v>79485</v>
      </c>
      <c r="O10" s="186">
        <f>(C10+F10+I10+L9)/4</f>
        <v>34612.497499999998</v>
      </c>
      <c r="P10" s="186">
        <f>(D10+G10+J10+M9)/4</f>
        <v>35007.195</v>
      </c>
    </row>
    <row r="11" spans="1:18" ht="24" customHeight="1">
      <c r="A11" s="101" t="s">
        <v>35</v>
      </c>
      <c r="B11" s="275">
        <v>76650.02</v>
      </c>
      <c r="C11" s="275">
        <v>39897.4</v>
      </c>
      <c r="D11" s="275">
        <v>36752.61</v>
      </c>
      <c r="E11" s="337">
        <v>78092</v>
      </c>
      <c r="F11" s="337">
        <v>42039</v>
      </c>
      <c r="G11" s="338">
        <v>36053</v>
      </c>
      <c r="H11" s="346">
        <v>140387</v>
      </c>
      <c r="I11" s="346">
        <v>73247</v>
      </c>
      <c r="J11" s="346">
        <v>67140</v>
      </c>
      <c r="K11" s="355">
        <v>128959</v>
      </c>
      <c r="L11" s="346">
        <v>64890</v>
      </c>
      <c r="M11" s="346">
        <v>64069</v>
      </c>
      <c r="N11" s="186">
        <f>(B11+E11+H11+K10)/4</f>
        <v>99733.255000000005</v>
      </c>
      <c r="O11" s="186">
        <f>(C11+F11+I11+L10)/4</f>
        <v>51148.6</v>
      </c>
      <c r="P11" s="186">
        <f>(D11+G11+J11+M10)/4</f>
        <v>48584.652499999997</v>
      </c>
    </row>
    <row r="12" spans="1:18" ht="24" customHeight="1">
      <c r="A12" s="101" t="s">
        <v>36</v>
      </c>
      <c r="B12" s="275">
        <v>64963.17</v>
      </c>
      <c r="C12" s="275">
        <v>31118.89</v>
      </c>
      <c r="D12" s="275">
        <v>33844.28</v>
      </c>
      <c r="E12" s="337">
        <v>60000</v>
      </c>
      <c r="F12" s="337">
        <v>35190</v>
      </c>
      <c r="G12" s="338">
        <v>24810</v>
      </c>
      <c r="H12" s="346">
        <v>63795</v>
      </c>
      <c r="I12" s="346">
        <v>36189</v>
      </c>
      <c r="J12" s="346">
        <v>27606</v>
      </c>
      <c r="K12" s="355">
        <v>62433</v>
      </c>
      <c r="L12" s="346">
        <v>31324</v>
      </c>
      <c r="M12" s="346">
        <v>31109</v>
      </c>
      <c r="N12" s="186">
        <f>(B12+E12+H12+K11)/4</f>
        <v>79429.292499999996</v>
      </c>
      <c r="O12" s="186">
        <f>(C12+F12+I12+L11)/4</f>
        <v>41846.972500000003</v>
      </c>
      <c r="P12" s="186">
        <f>(D12+G12+J12+M11)/4</f>
        <v>37582.32</v>
      </c>
    </row>
    <row r="13" spans="1:18" ht="24" customHeight="1">
      <c r="A13" s="101" t="s">
        <v>37</v>
      </c>
      <c r="B13" s="275">
        <v>191562.9</v>
      </c>
      <c r="C13" s="275">
        <v>117331.25</v>
      </c>
      <c r="D13" s="275">
        <v>74231.649999999994</v>
      </c>
      <c r="E13" s="337">
        <v>165292</v>
      </c>
      <c r="F13" s="337">
        <v>96474</v>
      </c>
      <c r="G13" s="338">
        <v>68818</v>
      </c>
      <c r="H13" s="346">
        <v>149925</v>
      </c>
      <c r="I13" s="346">
        <v>81190</v>
      </c>
      <c r="J13" s="346">
        <v>68735</v>
      </c>
      <c r="K13" s="355">
        <v>167806</v>
      </c>
      <c r="L13" s="346">
        <v>88099</v>
      </c>
      <c r="M13" s="346">
        <v>79707</v>
      </c>
      <c r="N13" s="186">
        <f>(B13+E13+H13+K12)/4</f>
        <v>142303.22500000001</v>
      </c>
      <c r="O13" s="186">
        <f>(C13+F13+I13+L12)/4</f>
        <v>81579.8125</v>
      </c>
      <c r="P13" s="186">
        <f>(D13+G13+J13+M12)/4</f>
        <v>60723.412499999999</v>
      </c>
    </row>
    <row r="14" spans="1:18" ht="24" customHeight="1">
      <c r="A14" s="101" t="s">
        <v>38</v>
      </c>
      <c r="B14" s="275">
        <v>82515.679999999993</v>
      </c>
      <c r="C14" s="275">
        <v>46156.82</v>
      </c>
      <c r="D14" s="275">
        <v>36358.86</v>
      </c>
      <c r="E14" s="337">
        <v>92261</v>
      </c>
      <c r="F14" s="337">
        <v>57926</v>
      </c>
      <c r="G14" s="338">
        <v>34335</v>
      </c>
      <c r="H14" s="346">
        <v>80572</v>
      </c>
      <c r="I14" s="346">
        <v>52006</v>
      </c>
      <c r="J14" s="346">
        <v>28566</v>
      </c>
      <c r="K14" s="355">
        <v>95062</v>
      </c>
      <c r="L14" s="346">
        <v>60687</v>
      </c>
      <c r="M14" s="346">
        <v>34375</v>
      </c>
      <c r="N14" s="186">
        <f>(B14+E14+H14+K13)/4</f>
        <v>105788.67</v>
      </c>
      <c r="O14" s="186">
        <f>(C14+F14+I14+L13)/4</f>
        <v>61046.955000000002</v>
      </c>
      <c r="P14" s="186">
        <f>(D14+G14+J14+M13)/4</f>
        <v>44741.714999999997</v>
      </c>
      <c r="R14" s="11" t="s">
        <v>100</v>
      </c>
    </row>
    <row r="15" spans="1:18" ht="21.75" customHeight="1">
      <c r="A15" s="103"/>
      <c r="B15" s="270"/>
      <c r="C15" s="270"/>
      <c r="D15" s="270"/>
      <c r="E15" s="164"/>
      <c r="F15" s="164"/>
      <c r="G15" s="165"/>
      <c r="H15" s="455" t="s">
        <v>6</v>
      </c>
      <c r="I15" s="455"/>
      <c r="J15" s="455"/>
      <c r="K15" s="346"/>
      <c r="L15" s="346"/>
      <c r="M15" s="346"/>
      <c r="N15" s="458"/>
      <c r="O15" s="458"/>
      <c r="P15" s="458"/>
    </row>
    <row r="16" spans="1:18" ht="21.75" customHeight="1">
      <c r="A16" s="104" t="s">
        <v>0</v>
      </c>
      <c r="B16" s="271">
        <v>100</v>
      </c>
      <c r="C16" s="271">
        <v>100</v>
      </c>
      <c r="D16" s="271">
        <v>100</v>
      </c>
      <c r="E16" s="166">
        <v>100</v>
      </c>
      <c r="F16" s="166">
        <v>100</v>
      </c>
      <c r="G16" s="166">
        <v>100</v>
      </c>
      <c r="H16" s="357">
        <v>100</v>
      </c>
      <c r="I16" s="357">
        <v>100</v>
      </c>
      <c r="J16" s="357">
        <v>100</v>
      </c>
      <c r="K16" s="105">
        <v>100</v>
      </c>
      <c r="L16" s="105">
        <v>100</v>
      </c>
      <c r="M16" s="105">
        <v>100</v>
      </c>
      <c r="N16" s="100">
        <f>(B16+E16+H16+K16)/4</f>
        <v>100</v>
      </c>
      <c r="O16" s="100">
        <f>(C16+F16+I16+L16)/4</f>
        <v>100</v>
      </c>
      <c r="P16" s="100">
        <f>(D16+G16+J16+M16)/4</f>
        <v>100</v>
      </c>
    </row>
    <row r="17" spans="1:16" ht="24" customHeight="1">
      <c r="A17" s="106" t="s">
        <v>31</v>
      </c>
      <c r="B17" s="272">
        <v>12.594403905826884</v>
      </c>
      <c r="C17" s="272">
        <v>14.331368123372812</v>
      </c>
      <c r="D17" s="272">
        <v>10.223738148440193</v>
      </c>
      <c r="E17" s="340">
        <v>9.1978082866465556</v>
      </c>
      <c r="F17" s="340">
        <v>10.726300133412488</v>
      </c>
      <c r="G17" s="340">
        <v>7.1936153472722104</v>
      </c>
      <c r="H17" s="348">
        <v>0.56477627906199335</v>
      </c>
      <c r="I17" s="348">
        <v>0.36796740322833416</v>
      </c>
      <c r="J17" s="348">
        <v>0.78964331757627837</v>
      </c>
      <c r="K17" s="107">
        <v>1.8731329042848002</v>
      </c>
      <c r="L17" s="107">
        <v>2.0085710991249539</v>
      </c>
      <c r="M17" s="107">
        <v>1.7220870795246312</v>
      </c>
      <c r="N17" s="107">
        <f>N7/N6*100</f>
        <v>5.8272002150233702</v>
      </c>
      <c r="O17" s="107">
        <f>O7/O6*100</f>
        <v>6.8101171572643295</v>
      </c>
      <c r="P17" s="107">
        <f>P7/P6*100</f>
        <v>4.6245074992886392</v>
      </c>
    </row>
    <row r="18" spans="1:16" ht="24" customHeight="1">
      <c r="A18" s="108" t="s">
        <v>32</v>
      </c>
      <c r="B18" s="235">
        <v>0.11853449541999279</v>
      </c>
      <c r="C18" s="235">
        <v>0.20538179407828533</v>
      </c>
      <c r="D18" s="269">
        <v>0</v>
      </c>
      <c r="E18" s="341">
        <v>9.2709619709485713E-2</v>
      </c>
      <c r="F18" s="341">
        <v>6.6706243576731342E-2</v>
      </c>
      <c r="G18" s="341">
        <v>0.12680583223128045</v>
      </c>
      <c r="H18" s="348">
        <v>0.1</v>
      </c>
      <c r="I18" s="348">
        <v>0.18461056260774172</v>
      </c>
      <c r="J18" s="358">
        <v>0.11961037100701906</v>
      </c>
      <c r="K18" s="107">
        <v>0.70960191703973396</v>
      </c>
      <c r="L18" s="107">
        <v>0.98458739574391763</v>
      </c>
      <c r="M18" s="107">
        <v>0.40292765519680235</v>
      </c>
      <c r="N18" s="107">
        <f>N8/N6*100</f>
        <v>0.50919382046346318</v>
      </c>
      <c r="O18" s="107">
        <f>O8/O6*100</f>
        <v>0.61438454522429131</v>
      </c>
      <c r="P18" s="107">
        <f>P8/P6*100</f>
        <v>0.53255714641635188</v>
      </c>
    </row>
    <row r="19" spans="1:16" ht="24" customHeight="1">
      <c r="A19" s="108" t="s">
        <v>33</v>
      </c>
      <c r="B19" s="272">
        <v>1.4255266971460241</v>
      </c>
      <c r="C19" s="272">
        <v>1.0974786667077714</v>
      </c>
      <c r="D19" s="272">
        <v>1.8733189624868685</v>
      </c>
      <c r="E19" s="340">
        <v>3.7596285820860387</v>
      </c>
      <c r="F19" s="340">
        <v>2.0985337393158301</v>
      </c>
      <c r="G19" s="340">
        <v>5.937693556757119</v>
      </c>
      <c r="H19" s="348">
        <v>4.8240819669391097</v>
      </c>
      <c r="I19" s="348">
        <v>3.925090111267826</v>
      </c>
      <c r="J19" s="348">
        <v>5.8512390774960608</v>
      </c>
      <c r="K19" s="107">
        <v>3.175645894795859</v>
      </c>
      <c r="L19" s="107">
        <v>2.7084160762558773</v>
      </c>
      <c r="M19" s="107">
        <v>3.6967183542834285</v>
      </c>
      <c r="N19" s="107">
        <f>N9/N6*100</f>
        <v>2.6973761559251535</v>
      </c>
      <c r="O19" s="107">
        <f>O9/O6*100</f>
        <v>1.918297037068379</v>
      </c>
      <c r="P19" s="107">
        <v>3.5</v>
      </c>
    </row>
    <row r="20" spans="1:16" ht="24" customHeight="1">
      <c r="A20" s="106" t="s">
        <v>34</v>
      </c>
      <c r="B20" s="272">
        <v>8.4</v>
      </c>
      <c r="C20" s="272">
        <v>8.5854702172162281</v>
      </c>
      <c r="D20" s="272">
        <v>7.988786893731568</v>
      </c>
      <c r="E20" s="340">
        <v>15.309038101480818</v>
      </c>
      <c r="F20" s="340">
        <v>13.179749388792075</v>
      </c>
      <c r="G20" s="340">
        <v>18.101009424644694</v>
      </c>
      <c r="H20" s="348">
        <v>21.803306089020374</v>
      </c>
      <c r="I20" s="348">
        <v>19.474063626390848</v>
      </c>
      <c r="J20" s="348">
        <v>24.46461824953445</v>
      </c>
      <c r="K20" s="107">
        <v>17.52963288824192</v>
      </c>
      <c r="L20" s="107">
        <v>15.826105338680128</v>
      </c>
      <c r="M20" s="107">
        <v>19.429471586098995</v>
      </c>
      <c r="N20" s="107">
        <f>N10/N6*100</f>
        <v>13.951489424177311</v>
      </c>
      <c r="O20" s="107">
        <f>O10/O6*100</f>
        <v>11.040414266675535</v>
      </c>
      <c r="P20" s="107">
        <f>P10/P6*100</f>
        <v>13.663123395559387</v>
      </c>
    </row>
    <row r="21" spans="1:16" ht="24" customHeight="1">
      <c r="A21" s="106" t="s">
        <v>35</v>
      </c>
      <c r="B21" s="272">
        <v>14.295536919617907</v>
      </c>
      <c r="C21" s="272">
        <v>12.892881224524801</v>
      </c>
      <c r="D21" s="272">
        <v>16.210033417201984</v>
      </c>
      <c r="E21" s="340">
        <v>14.140389887408514</v>
      </c>
      <c r="F21" s="340">
        <v>13.417530017809609</v>
      </c>
      <c r="G21" s="340">
        <v>15.088220031136482</v>
      </c>
      <c r="H21" s="348">
        <v>23.464707750422036</v>
      </c>
      <c r="I21" s="348">
        <v>22.957843598182105</v>
      </c>
      <c r="J21" s="348">
        <v>24.043833261710358</v>
      </c>
      <c r="K21" s="107">
        <v>21.777618662429095</v>
      </c>
      <c r="L21" s="107">
        <v>20.783954492460254</v>
      </c>
      <c r="M21" s="107">
        <v>22.885790727663053</v>
      </c>
      <c r="N21" s="107">
        <f>N11/N6*100</f>
        <v>17.505535036438054</v>
      </c>
      <c r="O21" s="107">
        <f>O11/O6*100</f>
        <v>16.314966383471184</v>
      </c>
      <c r="P21" s="107">
        <f>P11/P6*100</f>
        <v>18.962333378548973</v>
      </c>
    </row>
    <row r="22" spans="1:16" ht="24" customHeight="1">
      <c r="A22" s="106" t="s">
        <v>36</v>
      </c>
      <c r="B22" s="272">
        <v>12.115892404860617</v>
      </c>
      <c r="C22" s="272">
        <v>10.056097705841799</v>
      </c>
      <c r="D22" s="272">
        <v>14.927291144251816</v>
      </c>
      <c r="E22" s="340">
        <v>10.864408559705357</v>
      </c>
      <c r="F22" s="340">
        <v>11.231544073996055</v>
      </c>
      <c r="G22" s="340">
        <v>10.383012203491973</v>
      </c>
      <c r="H22" s="348">
        <v>10.662889234317806</v>
      </c>
      <c r="I22" s="348">
        <v>11.342736248236953</v>
      </c>
      <c r="J22" s="348">
        <v>9.8861194671250541</v>
      </c>
      <c r="K22" s="107">
        <v>10.543211919691032</v>
      </c>
      <c r="L22" s="107">
        <v>10.032926344919478</v>
      </c>
      <c r="M22" s="107">
        <v>11.112301795671385</v>
      </c>
      <c r="N22" s="107">
        <v>11.9</v>
      </c>
      <c r="O22" s="107">
        <f>O12/O6*100</f>
        <v>13.34800853957964</v>
      </c>
      <c r="P22" s="107">
        <f>P12/P6*100</f>
        <v>14.668181088241985</v>
      </c>
    </row>
    <row r="23" spans="1:16" ht="24" customHeight="1">
      <c r="A23" s="106" t="s">
        <v>37</v>
      </c>
      <c r="B23" s="272">
        <v>35.727251074155916</v>
      </c>
      <c r="C23" s="272">
        <v>37.915700526225407</v>
      </c>
      <c r="D23" s="272">
        <v>32.799999999999997</v>
      </c>
      <c r="E23" s="340">
        <v>29.929996994180296</v>
      </c>
      <c r="F23" s="340">
        <v>30.791474367567361</v>
      </c>
      <c r="G23" s="340">
        <v>28.800408457070159</v>
      </c>
      <c r="H23" s="348">
        <v>25</v>
      </c>
      <c r="I23" s="348">
        <v>25.447422034163925</v>
      </c>
      <c r="J23" s="348">
        <v>24.615026500501362</v>
      </c>
      <c r="K23" s="107">
        <v>28.337805637974679</v>
      </c>
      <c r="L23" s="107">
        <v>28.217685418882045</v>
      </c>
      <c r="M23" s="107">
        <v>28.471768273733616</v>
      </c>
      <c r="N23" s="107">
        <f>N13/N6*100</f>
        <v>24.977567322310172</v>
      </c>
      <c r="O23" s="107">
        <v>32.299999999999997</v>
      </c>
      <c r="P23" s="107">
        <f>P13/P6*100</f>
        <v>23.700027322581924</v>
      </c>
    </row>
    <row r="24" spans="1:16" ht="24" customHeight="1">
      <c r="A24" s="109" t="s">
        <v>38</v>
      </c>
      <c r="B24" s="273">
        <v>15.389506093897651</v>
      </c>
      <c r="C24" s="273">
        <v>14.915618510523764</v>
      </c>
      <c r="D24" s="273">
        <v>16.036366821604467</v>
      </c>
      <c r="E24" s="342">
        <v>16.706019968782932</v>
      </c>
      <c r="F24" s="342">
        <v>18.48816203552985</v>
      </c>
      <c r="G24" s="342">
        <v>14.369235147396086</v>
      </c>
      <c r="H24" s="348">
        <v>13.467047752762037</v>
      </c>
      <c r="I24" s="348">
        <v>16.30026641592227</v>
      </c>
      <c r="J24" s="348">
        <v>10.22990975504942</v>
      </c>
      <c r="K24" s="110">
        <v>16.053350175542882</v>
      </c>
      <c r="L24" s="110">
        <v>19.5</v>
      </c>
      <c r="M24" s="110">
        <v>12.278934527828083</v>
      </c>
      <c r="N24" s="110">
        <f>N14/N6*100</f>
        <v>18.56840297795538</v>
      </c>
      <c r="O24" s="110">
        <f>O14/O6*100</f>
        <v>19.472263534843144</v>
      </c>
      <c r="P24" s="110">
        <f>P14/P6*100</f>
        <v>17.462455160259204</v>
      </c>
    </row>
    <row r="25" spans="1:16" ht="24" customHeight="1">
      <c r="A25" s="111" t="s">
        <v>63</v>
      </c>
      <c r="B25" s="7"/>
      <c r="C25" s="7"/>
      <c r="D25" s="112"/>
      <c r="E25" s="113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ht="17.25" customHeight="1">
      <c r="A26" s="2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27"/>
      <c r="D27" s="15"/>
      <c r="G27" s="15"/>
      <c r="J27" s="15"/>
      <c r="M27" s="15"/>
      <c r="P27" s="15"/>
    </row>
  </sheetData>
  <mergeCells count="8">
    <mergeCell ref="H15:J15"/>
    <mergeCell ref="A3:A4"/>
    <mergeCell ref="N15:P15"/>
    <mergeCell ref="B3:D3"/>
    <mergeCell ref="E3:G3"/>
    <mergeCell ref="H3:J3"/>
    <mergeCell ref="K3:M3"/>
    <mergeCell ref="N3:P3"/>
  </mergeCells>
  <phoneticPr fontId="2" type="noConversion"/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horizontalDpi="300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 </cp:lastModifiedBy>
  <cp:lastPrinted>2015-04-24T03:20:00Z</cp:lastPrinted>
  <dcterms:created xsi:type="dcterms:W3CDTF">2001-06-27T09:38:18Z</dcterms:created>
  <dcterms:modified xsi:type="dcterms:W3CDTF">2016-03-14T07:57:26Z</dcterms:modified>
</cp:coreProperties>
</file>