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J19" i="1"/>
  <c r="I19" i="1"/>
  <c r="F19" i="1" s="1"/>
  <c r="H19" i="1"/>
  <c r="E19" i="1" s="1"/>
  <c r="G19" i="1"/>
  <c r="K18" i="1"/>
  <c r="J18" i="1"/>
  <c r="I18" i="1"/>
  <c r="H18" i="1"/>
  <c r="E18" i="1" s="1"/>
  <c r="G18" i="1"/>
  <c r="F18" i="1"/>
  <c r="K17" i="1"/>
  <c r="J17" i="1"/>
  <c r="G17" i="1" s="1"/>
  <c r="I17" i="1"/>
  <c r="H17" i="1" s="1"/>
  <c r="E17" i="1" s="1"/>
  <c r="F17" i="1"/>
  <c r="K16" i="1"/>
  <c r="J16" i="1"/>
  <c r="G16" i="1" s="1"/>
  <c r="I16" i="1"/>
  <c r="H16" i="1" s="1"/>
  <c r="K15" i="1"/>
  <c r="J15" i="1"/>
  <c r="G15" i="1" s="1"/>
  <c r="I15" i="1"/>
  <c r="F15" i="1" s="1"/>
  <c r="H15" i="1"/>
  <c r="E15" i="1" s="1"/>
  <c r="K14" i="1"/>
  <c r="K13" i="1" s="1"/>
  <c r="J14" i="1"/>
  <c r="I14" i="1"/>
  <c r="H14" i="1"/>
  <c r="E14" i="1" s="1"/>
  <c r="G14" i="1"/>
  <c r="F14" i="1"/>
  <c r="M13" i="1"/>
  <c r="L13" i="1"/>
  <c r="G13" i="1" l="1"/>
  <c r="H13" i="1"/>
  <c r="E16" i="1"/>
  <c r="E13" i="1" s="1"/>
  <c r="F13" i="1"/>
  <c r="F16" i="1"/>
  <c r="J13" i="1"/>
  <c r="I13" i="1"/>
</calcChain>
</file>

<file path=xl/sharedStrings.xml><?xml version="1.0" encoding="utf-8"?>
<sst xmlns="http://schemas.openxmlformats.org/spreadsheetml/2006/main" count="79" uniqueCount="52">
  <si>
    <t xml:space="preserve">ตาราง    </t>
  </si>
  <si>
    <t>ครู จำแนกตามสังกัด และเพศ เป็นรายอำเภอ ปีการศึกษา 2558</t>
  </si>
  <si>
    <t xml:space="preserve">Table </t>
  </si>
  <si>
    <t>Teacher by Jurisdiction, Sex and District: Academic Year 2015</t>
  </si>
  <si>
    <t>อำเภอ</t>
  </si>
  <si>
    <t>สังกัด Jurisdiction</t>
  </si>
  <si>
    <t>District</t>
  </si>
  <si>
    <t xml:space="preserve"> </t>
  </si>
  <si>
    <t>สนง.คณะกรรมการ</t>
  </si>
  <si>
    <t>สำนักงาน</t>
  </si>
  <si>
    <t>รวม</t>
  </si>
  <si>
    <t>การศึกษาขั้นพื้นฐาน</t>
  </si>
  <si>
    <t>คณะกรรมการส่งเสริม</t>
  </si>
  <si>
    <t>กรมส่งเสริมการปกครองท้องถิ่น</t>
  </si>
  <si>
    <t>Total</t>
  </si>
  <si>
    <t>Office of the Basic</t>
  </si>
  <si>
    <t>การศึกษาเอกชน</t>
  </si>
  <si>
    <t xml:space="preserve">Department of Local </t>
  </si>
  <si>
    <t xml:space="preserve">อื่น ๆ </t>
  </si>
  <si>
    <t xml:space="preserve">Education Commission </t>
  </si>
  <si>
    <t>Office of the Private</t>
  </si>
  <si>
    <t>Administration</t>
  </si>
  <si>
    <t>Others</t>
  </si>
  <si>
    <t>Education Commission</t>
  </si>
  <si>
    <t>ชาย</t>
  </si>
  <si>
    <t>หญิง</t>
  </si>
  <si>
    <t>Male</t>
  </si>
  <si>
    <t>Female</t>
  </si>
  <si>
    <t>รวมยอด</t>
  </si>
  <si>
    <t xml:space="preserve">    เมืองนนทบุรี</t>
  </si>
  <si>
    <t xml:space="preserve"> Mueang Nonthaburi</t>
  </si>
  <si>
    <t xml:space="preserve">    บางกรวย</t>
  </si>
  <si>
    <t>Bang Kruai</t>
  </si>
  <si>
    <t xml:space="preserve">    บางใหญ่</t>
  </si>
  <si>
    <t>Bang Yai</t>
  </si>
  <si>
    <t xml:space="preserve">    บางบัวทอง</t>
  </si>
  <si>
    <t>Bang Bua Thong</t>
  </si>
  <si>
    <t xml:space="preserve">    ไทรน้อย</t>
  </si>
  <si>
    <t>Sai Noi</t>
  </si>
  <si>
    <t xml:space="preserve">    ปากเกร็ด</t>
  </si>
  <si>
    <t>Pak Kret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</si>
  <si>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</si>
  <si>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</si>
  <si>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</si>
  <si>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</si>
  <si>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</si>
  <si>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</si>
  <si>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 xml:space="preserve">ที่มา :  </t>
  </si>
  <si>
    <t xml:space="preserve">สำนักงานเขตพื้นที่การศึกษาประถมศึกษานนทบุรี เขต 1, 2 </t>
  </si>
  <si>
    <t>Source :  Nonthaburi Primary Educational Service Area Office, Area 1, 2</t>
  </si>
  <si>
    <t>สำนักงานเขตพื้นที่การศึกษามัธยมศึกษาเขต 3 นนทบุรี</t>
  </si>
  <si>
    <t xml:space="preserve">             Nonthaburi Secondary Educational Service Area Office,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</si>
</sst>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0.0"/>
  </numFmts>
  <fonts count="4" x14ac:knownFonts="1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41" fontId="3" fillId="0" borderId="0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vertical="center"/>
    </xf>
    <xf numFmtId="41" fontId="3" fillId="0" borderId="13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4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horizontal="left" vertical="center"/>
    </xf>
    <xf numFmtId="41" fontId="2" fillId="0" borderId="13" xfId="0" applyNumberFormat="1" applyFont="1" applyBorder="1" applyAlignment="1">
      <alignment vertical="center"/>
    </xf>
    <xf numFmtId="41" fontId="2" fillId="0" borderId="13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9525</xdr:rowOff>
    </xdr:from>
    <xdr:to>
      <xdr:col>21</xdr:col>
      <xdr:colOff>0</xdr:colOff>
      <xdr:row>20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13620750" y="9525"/>
          <a:ext cx="0" cy="74009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1</xdr:row>
      <xdr:rowOff>161925</xdr:rowOff>
    </xdr:from>
    <xdr:to>
      <xdr:col>21</xdr:col>
      <xdr:colOff>0</xdr:colOff>
      <xdr:row>18</xdr:row>
      <xdr:rowOff>85725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620750" y="552450"/>
          <a:ext cx="0" cy="634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1</xdr:row>
      <xdr:rowOff>19050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620750" y="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30</a:t>
          </a:r>
        </a:p>
      </xdr:txBody>
    </xdr:sp>
    <xdr:clientData/>
  </xdr:twoCellAnchor>
  <xdr:twoCellAnchor>
    <xdr:from>
      <xdr:col>21</xdr:col>
      <xdr:colOff>0</xdr:colOff>
      <xdr:row>0</xdr:row>
      <xdr:rowOff>9525</xdr:rowOff>
    </xdr:from>
    <xdr:to>
      <xdr:col>21</xdr:col>
      <xdr:colOff>0</xdr:colOff>
      <xdr:row>20</xdr:row>
      <xdr:rowOff>0</xdr:rowOff>
    </xdr:to>
    <xdr:grpSp>
      <xdr:nvGrpSpPr>
        <xdr:cNvPr id="7" name="Group 3"/>
        <xdr:cNvGrpSpPr>
          <a:grpSpLocks/>
        </xdr:cNvGrpSpPr>
      </xdr:nvGrpSpPr>
      <xdr:grpSpPr bwMode="auto">
        <a:xfrm rot="-2472">
          <a:off x="13620750" y="9525"/>
          <a:ext cx="0" cy="7400925"/>
          <a:chOff x="636" y="6"/>
          <a:chExt cx="25" cy="503"/>
        </a:xfrm>
      </xdr:grpSpPr>
      <xdr:sp macro="" textlink="">
        <xdr:nvSpPr>
          <xdr:cNvPr id="8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1</xdr:row>
      <xdr:rowOff>314325</xdr:rowOff>
    </xdr:from>
    <xdr:to>
      <xdr:col>21</xdr:col>
      <xdr:colOff>0</xdr:colOff>
      <xdr:row>21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3620750" y="704850"/>
          <a:ext cx="0" cy="6705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21</xdr:col>
      <xdr:colOff>0</xdr:colOff>
      <xdr:row>0</xdr:row>
      <xdr:rowOff>161925</xdr:rowOff>
    </xdr:from>
    <xdr:to>
      <xdr:col>21</xdr:col>
      <xdr:colOff>0</xdr:colOff>
      <xdr:row>2</xdr:row>
      <xdr:rowOff>104775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3620750" y="161925"/>
          <a:ext cx="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28</a:t>
          </a:r>
        </a:p>
      </xdr:txBody>
    </xdr:sp>
    <xdr:clientData/>
  </xdr:twoCellAnchor>
  <xdr:twoCellAnchor>
    <xdr:from>
      <xdr:col>15</xdr:col>
      <xdr:colOff>0</xdr:colOff>
      <xdr:row>20</xdr:row>
      <xdr:rowOff>190500</xdr:rowOff>
    </xdr:from>
    <xdr:to>
      <xdr:col>15</xdr:col>
      <xdr:colOff>0</xdr:colOff>
      <xdr:row>21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9134475" y="7410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7705725" y="74104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59999389629810485"/>
  </sheetPr>
  <dimension ref="A1:AA27"/>
  <sheetViews>
    <sheetView showGridLines="0" tabSelected="1" zoomScale="75" zoomScaleNormal="75" workbookViewId="0">
      <selection activeCell="G13" sqref="G13"/>
    </sheetView>
  </sheetViews>
  <sheetFormatPr defaultRowHeight="27" customHeight="1" x14ac:dyDescent="0.65"/>
  <cols>
    <col min="1" max="1" width="1.7109375" style="6" customWidth="1"/>
    <col min="2" max="2" width="8.85546875" style="6" customWidth="1"/>
    <col min="3" max="3" width="5.5703125" style="6" customWidth="1"/>
    <col min="4" max="4" width="6" style="6" customWidth="1"/>
    <col min="5" max="7" width="9.7109375" style="6" customWidth="1"/>
    <col min="8" max="16" width="10.7109375" style="6" customWidth="1"/>
    <col min="17" max="19" width="9.7109375" style="6" customWidth="1"/>
    <col min="20" max="20" width="1.28515625" style="6" customWidth="1"/>
    <col min="21" max="21" width="26.140625" style="6" customWidth="1"/>
    <col min="22" max="22" width="1.42578125" style="6" customWidth="1"/>
    <col min="23" max="16384" width="9.140625" style="6"/>
  </cols>
  <sheetData>
    <row r="1" spans="1:27" s="2" customFormat="1" ht="30.75" customHeight="1" x14ac:dyDescent="0.7">
      <c r="A1" s="1" t="s">
        <v>0</v>
      </c>
      <c r="C1" s="3">
        <v>3.4</v>
      </c>
      <c r="D1" s="1" t="s">
        <v>1</v>
      </c>
    </row>
    <row r="2" spans="1:27" s="5" customFormat="1" ht="27" customHeight="1" x14ac:dyDescent="0.7">
      <c r="A2" s="4" t="s">
        <v>2</v>
      </c>
      <c r="C2" s="3">
        <v>3.4</v>
      </c>
      <c r="D2" s="4" t="s">
        <v>3</v>
      </c>
    </row>
    <row r="3" spans="1:27" ht="27.75" x14ac:dyDescent="0.65"/>
    <row r="4" spans="1:27" s="16" customFormat="1" ht="27" customHeight="1" x14ac:dyDescent="0.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7" s="16" customFormat="1" ht="27" customHeight="1" x14ac:dyDescent="0.5">
      <c r="A5" s="17"/>
      <c r="B5" s="17"/>
      <c r="C5" s="17"/>
      <c r="D5" s="18"/>
      <c r="E5" s="19"/>
      <c r="F5" s="20"/>
      <c r="G5" s="21" t="s">
        <v>7</v>
      </c>
      <c r="H5" s="22" t="s">
        <v>8</v>
      </c>
      <c r="I5" s="23"/>
      <c r="J5" s="24"/>
      <c r="K5" s="25" t="s">
        <v>9</v>
      </c>
      <c r="L5" s="26"/>
      <c r="M5" s="27"/>
      <c r="N5" s="9"/>
      <c r="O5" s="10"/>
      <c r="P5" s="11"/>
      <c r="Q5" s="20"/>
      <c r="R5" s="20"/>
      <c r="S5" s="21"/>
      <c r="T5" s="28"/>
      <c r="U5" s="17"/>
    </row>
    <row r="6" spans="1:27" s="16" customFormat="1" ht="27" customHeight="1" x14ac:dyDescent="0.5">
      <c r="A6" s="17"/>
      <c r="B6" s="17"/>
      <c r="C6" s="17"/>
      <c r="D6" s="18"/>
      <c r="E6" s="22" t="s">
        <v>10</v>
      </c>
      <c r="F6" s="23"/>
      <c r="G6" s="24"/>
      <c r="H6" s="22" t="s">
        <v>11</v>
      </c>
      <c r="I6" s="23"/>
      <c r="J6" s="24"/>
      <c r="K6" s="22" t="s">
        <v>12</v>
      </c>
      <c r="L6" s="23"/>
      <c r="M6" s="24"/>
      <c r="N6" s="22" t="s">
        <v>13</v>
      </c>
      <c r="O6" s="23"/>
      <c r="P6" s="24"/>
      <c r="Q6" s="23"/>
      <c r="R6" s="23"/>
      <c r="S6" s="24"/>
      <c r="T6" s="28"/>
      <c r="U6" s="17"/>
    </row>
    <row r="7" spans="1:27" s="16" customFormat="1" ht="27" customHeight="1" x14ac:dyDescent="0.5">
      <c r="A7" s="17"/>
      <c r="B7" s="17"/>
      <c r="C7" s="17"/>
      <c r="D7" s="18"/>
      <c r="E7" s="22" t="s">
        <v>14</v>
      </c>
      <c r="F7" s="23"/>
      <c r="G7" s="24"/>
      <c r="H7" s="22" t="s">
        <v>15</v>
      </c>
      <c r="I7" s="23"/>
      <c r="J7" s="24"/>
      <c r="K7" s="22" t="s">
        <v>16</v>
      </c>
      <c r="L7" s="23"/>
      <c r="M7" s="24"/>
      <c r="N7" s="22" t="s">
        <v>17</v>
      </c>
      <c r="O7" s="23"/>
      <c r="P7" s="24"/>
      <c r="Q7" s="23" t="s">
        <v>18</v>
      </c>
      <c r="R7" s="23"/>
      <c r="S7" s="24"/>
      <c r="T7" s="28"/>
      <c r="U7" s="17"/>
    </row>
    <row r="8" spans="1:27" s="16" customFormat="1" ht="27" customHeight="1" x14ac:dyDescent="0.5">
      <c r="A8" s="17"/>
      <c r="B8" s="17"/>
      <c r="C8" s="17"/>
      <c r="D8" s="18"/>
      <c r="E8" s="19"/>
      <c r="F8" s="20"/>
      <c r="G8" s="21"/>
      <c r="H8" s="22" t="s">
        <v>19</v>
      </c>
      <c r="I8" s="23"/>
      <c r="J8" s="24"/>
      <c r="K8" s="22" t="s">
        <v>20</v>
      </c>
      <c r="L8" s="23"/>
      <c r="M8" s="23"/>
      <c r="N8" s="22" t="s">
        <v>21</v>
      </c>
      <c r="O8" s="23"/>
      <c r="P8" s="24"/>
      <c r="Q8" s="23" t="s">
        <v>22</v>
      </c>
      <c r="R8" s="23"/>
      <c r="S8" s="24"/>
      <c r="T8" s="28"/>
      <c r="U8" s="17"/>
    </row>
    <row r="9" spans="1:27" s="16" customFormat="1" ht="27" customHeight="1" x14ac:dyDescent="0.5">
      <c r="A9" s="17"/>
      <c r="B9" s="17"/>
      <c r="C9" s="17"/>
      <c r="D9" s="18"/>
      <c r="E9" s="29"/>
      <c r="F9" s="30"/>
      <c r="G9" s="31"/>
      <c r="J9" s="31"/>
      <c r="K9" s="32" t="s">
        <v>23</v>
      </c>
      <c r="L9" s="33"/>
      <c r="M9" s="33"/>
      <c r="N9" s="29"/>
      <c r="O9" s="30"/>
      <c r="P9" s="31"/>
      <c r="Q9" s="30"/>
      <c r="R9" s="30"/>
      <c r="S9" s="31"/>
      <c r="T9" s="28"/>
      <c r="U9" s="17"/>
    </row>
    <row r="10" spans="1:27" s="16" customFormat="1" ht="27" customHeight="1" x14ac:dyDescent="0.5">
      <c r="A10" s="17"/>
      <c r="B10" s="17"/>
      <c r="C10" s="17"/>
      <c r="D10" s="18"/>
      <c r="E10" s="34" t="s">
        <v>10</v>
      </c>
      <c r="F10" s="34" t="s">
        <v>24</v>
      </c>
      <c r="G10" s="34" t="s">
        <v>25</v>
      </c>
      <c r="H10" s="34" t="s">
        <v>10</v>
      </c>
      <c r="I10" s="34" t="s">
        <v>24</v>
      </c>
      <c r="J10" s="35" t="s">
        <v>25</v>
      </c>
      <c r="K10" s="34" t="s">
        <v>10</v>
      </c>
      <c r="L10" s="34" t="s">
        <v>24</v>
      </c>
      <c r="M10" s="34" t="s">
        <v>25</v>
      </c>
      <c r="N10" s="36" t="s">
        <v>10</v>
      </c>
      <c r="O10" s="36" t="s">
        <v>24</v>
      </c>
      <c r="P10" s="36" t="s">
        <v>25</v>
      </c>
      <c r="Q10" s="34" t="s">
        <v>10</v>
      </c>
      <c r="R10" s="34" t="s">
        <v>24</v>
      </c>
      <c r="S10" s="35" t="s">
        <v>25</v>
      </c>
      <c r="T10" s="28"/>
      <c r="U10" s="17"/>
    </row>
    <row r="11" spans="1:27" s="16" customFormat="1" ht="27" customHeight="1" x14ac:dyDescent="0.5">
      <c r="A11" s="37"/>
      <c r="B11" s="37"/>
      <c r="C11" s="37"/>
      <c r="D11" s="38"/>
      <c r="E11" s="39" t="s">
        <v>14</v>
      </c>
      <c r="F11" s="39" t="s">
        <v>26</v>
      </c>
      <c r="G11" s="39" t="s">
        <v>27</v>
      </c>
      <c r="H11" s="39" t="s">
        <v>14</v>
      </c>
      <c r="I11" s="39" t="s">
        <v>26</v>
      </c>
      <c r="J11" s="39" t="s">
        <v>27</v>
      </c>
      <c r="K11" s="39" t="s">
        <v>14</v>
      </c>
      <c r="L11" s="39" t="s">
        <v>26</v>
      </c>
      <c r="M11" s="39" t="s">
        <v>27</v>
      </c>
      <c r="N11" s="39" t="s">
        <v>14</v>
      </c>
      <c r="O11" s="39" t="s">
        <v>26</v>
      </c>
      <c r="P11" s="39" t="s">
        <v>27</v>
      </c>
      <c r="Q11" s="39" t="s">
        <v>14</v>
      </c>
      <c r="R11" s="39" t="s">
        <v>26</v>
      </c>
      <c r="S11" s="39" t="s">
        <v>27</v>
      </c>
      <c r="T11" s="40"/>
      <c r="U11" s="37"/>
    </row>
    <row r="12" spans="1:27" ht="9.9499999999999993" customHeight="1" x14ac:dyDescent="0.65">
      <c r="A12" s="41"/>
      <c r="B12" s="41"/>
      <c r="C12" s="41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  <c r="U12" s="41"/>
    </row>
    <row r="13" spans="1:27" s="51" customFormat="1" ht="38.1" customHeight="1" x14ac:dyDescent="0.5">
      <c r="A13" s="45" t="s">
        <v>28</v>
      </c>
      <c r="B13" s="45"/>
      <c r="C13" s="45"/>
      <c r="D13" s="46"/>
      <c r="E13" s="47">
        <f>SUM(E14:E19)</f>
        <v>8765</v>
      </c>
      <c r="F13" s="47">
        <f t="shared" ref="F13:M13" si="0">SUM(F14:F19)</f>
        <v>2262</v>
      </c>
      <c r="G13" s="47">
        <f t="shared" si="0"/>
        <v>6503</v>
      </c>
      <c r="H13" s="47">
        <f t="shared" si="0"/>
        <v>4642</v>
      </c>
      <c r="I13" s="47">
        <f t="shared" si="0"/>
        <v>1544</v>
      </c>
      <c r="J13" s="47">
        <f t="shared" si="0"/>
        <v>3098</v>
      </c>
      <c r="K13" s="47">
        <f t="shared" si="0"/>
        <v>4123</v>
      </c>
      <c r="L13" s="47">
        <f t="shared" si="0"/>
        <v>718</v>
      </c>
      <c r="M13" s="47">
        <f t="shared" si="0"/>
        <v>3405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9"/>
      <c r="U13" s="50" t="s">
        <v>14</v>
      </c>
    </row>
    <row r="14" spans="1:27" s="16" customFormat="1" ht="38.1" customHeight="1" x14ac:dyDescent="0.5">
      <c r="A14" s="52" t="s">
        <v>29</v>
      </c>
      <c r="B14" s="52"/>
      <c r="C14" s="52"/>
      <c r="D14" s="53"/>
      <c r="E14" s="54">
        <f t="shared" ref="E14:G19" si="1">+H14+K14</f>
        <v>2800</v>
      </c>
      <c r="F14" s="54">
        <f t="shared" si="1"/>
        <v>863</v>
      </c>
      <c r="G14" s="54">
        <f t="shared" si="1"/>
        <v>1937</v>
      </c>
      <c r="H14" s="55">
        <f t="shared" ref="H14:H19" si="2">+I14+J14</f>
        <v>1909</v>
      </c>
      <c r="I14" s="54">
        <f>206+389</f>
        <v>595</v>
      </c>
      <c r="J14" s="54">
        <f>893+421</f>
        <v>1314</v>
      </c>
      <c r="K14" s="55">
        <f t="shared" ref="K14:K19" si="3">+L14+M14</f>
        <v>891</v>
      </c>
      <c r="L14" s="55">
        <v>268</v>
      </c>
      <c r="M14" s="55">
        <v>623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6"/>
      <c r="U14" s="52" t="s">
        <v>30</v>
      </c>
    </row>
    <row r="15" spans="1:27" s="16" customFormat="1" ht="38.1" customHeight="1" x14ac:dyDescent="0.5">
      <c r="A15" s="52" t="s">
        <v>31</v>
      </c>
      <c r="B15" s="52"/>
      <c r="C15" s="52"/>
      <c r="D15" s="53"/>
      <c r="E15" s="54">
        <f t="shared" si="1"/>
        <v>788</v>
      </c>
      <c r="F15" s="54">
        <f t="shared" si="1"/>
        <v>229</v>
      </c>
      <c r="G15" s="54">
        <f t="shared" si="1"/>
        <v>559</v>
      </c>
      <c r="H15" s="55">
        <f t="shared" si="2"/>
        <v>405</v>
      </c>
      <c r="I15" s="54">
        <f>39+75</f>
        <v>114</v>
      </c>
      <c r="J15" s="54">
        <f>187+104</f>
        <v>291</v>
      </c>
      <c r="K15" s="55">
        <f t="shared" si="3"/>
        <v>383</v>
      </c>
      <c r="L15" s="55">
        <v>115</v>
      </c>
      <c r="M15" s="55">
        <v>268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6"/>
      <c r="U15" s="52" t="s">
        <v>32</v>
      </c>
      <c r="AA15" s="57"/>
    </row>
    <row r="16" spans="1:27" s="16" customFormat="1" ht="38.1" customHeight="1" x14ac:dyDescent="0.5">
      <c r="A16" s="52" t="s">
        <v>33</v>
      </c>
      <c r="B16" s="52"/>
      <c r="C16" s="52"/>
      <c r="D16" s="53"/>
      <c r="E16" s="54">
        <f t="shared" si="1"/>
        <v>513</v>
      </c>
      <c r="F16" s="54">
        <f t="shared" si="1"/>
        <v>146</v>
      </c>
      <c r="G16" s="54">
        <f t="shared" si="1"/>
        <v>367</v>
      </c>
      <c r="H16" s="55">
        <f t="shared" si="2"/>
        <v>390</v>
      </c>
      <c r="I16" s="54">
        <f>107+18</f>
        <v>125</v>
      </c>
      <c r="J16" s="54">
        <f>245+20</f>
        <v>265</v>
      </c>
      <c r="K16" s="55">
        <f t="shared" si="3"/>
        <v>123</v>
      </c>
      <c r="L16" s="55">
        <v>21</v>
      </c>
      <c r="M16" s="55">
        <v>102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19"/>
      <c r="U16" s="52" t="s">
        <v>34</v>
      </c>
      <c r="AA16" s="57"/>
    </row>
    <row r="17" spans="1:27" s="16" customFormat="1" ht="38.1" customHeight="1" x14ac:dyDescent="0.5">
      <c r="A17" s="52" t="s">
        <v>35</v>
      </c>
      <c r="B17" s="52"/>
      <c r="C17" s="52"/>
      <c r="D17" s="53"/>
      <c r="E17" s="54">
        <f t="shared" si="1"/>
        <v>1584</v>
      </c>
      <c r="F17" s="54">
        <f t="shared" si="1"/>
        <v>285</v>
      </c>
      <c r="G17" s="54">
        <f t="shared" si="1"/>
        <v>1299</v>
      </c>
      <c r="H17" s="55">
        <f t="shared" si="2"/>
        <v>490</v>
      </c>
      <c r="I17" s="54">
        <f>106+62</f>
        <v>168</v>
      </c>
      <c r="J17" s="54">
        <f>248+74</f>
        <v>322</v>
      </c>
      <c r="K17" s="55">
        <f t="shared" si="3"/>
        <v>1094</v>
      </c>
      <c r="L17" s="55">
        <v>117</v>
      </c>
      <c r="M17" s="55">
        <v>977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19"/>
      <c r="U17" s="52" t="s">
        <v>36</v>
      </c>
      <c r="AA17" s="57"/>
    </row>
    <row r="18" spans="1:27" s="16" customFormat="1" ht="38.1" customHeight="1" x14ac:dyDescent="0.5">
      <c r="A18" s="52" t="s">
        <v>37</v>
      </c>
      <c r="B18" s="52"/>
      <c r="C18" s="52"/>
      <c r="D18" s="53"/>
      <c r="E18" s="54">
        <f t="shared" si="1"/>
        <v>364</v>
      </c>
      <c r="F18" s="54">
        <f t="shared" si="1"/>
        <v>129</v>
      </c>
      <c r="G18" s="54">
        <f t="shared" si="1"/>
        <v>235</v>
      </c>
      <c r="H18" s="55">
        <f t="shared" si="2"/>
        <v>364</v>
      </c>
      <c r="I18" s="54">
        <f>87+42</f>
        <v>129</v>
      </c>
      <c r="J18" s="54">
        <f>178+57</f>
        <v>235</v>
      </c>
      <c r="K18" s="55">
        <f t="shared" si="3"/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19"/>
      <c r="U18" s="52" t="s">
        <v>38</v>
      </c>
      <c r="AA18" s="57"/>
    </row>
    <row r="19" spans="1:27" s="16" customFormat="1" ht="38.1" customHeight="1" x14ac:dyDescent="0.5">
      <c r="A19" s="52" t="s">
        <v>39</v>
      </c>
      <c r="B19" s="52"/>
      <c r="C19" s="52"/>
      <c r="D19" s="53"/>
      <c r="E19" s="54">
        <f t="shared" si="1"/>
        <v>2716</v>
      </c>
      <c r="F19" s="54">
        <f t="shared" si="1"/>
        <v>610</v>
      </c>
      <c r="G19" s="54">
        <f t="shared" si="1"/>
        <v>2106</v>
      </c>
      <c r="H19" s="55">
        <f t="shared" si="2"/>
        <v>1084</v>
      </c>
      <c r="I19" s="54">
        <f>129+284</f>
        <v>413</v>
      </c>
      <c r="J19" s="54">
        <f>348+323</f>
        <v>671</v>
      </c>
      <c r="K19" s="55">
        <f t="shared" si="3"/>
        <v>1632</v>
      </c>
      <c r="L19" s="55">
        <v>197</v>
      </c>
      <c r="M19" s="55">
        <v>1435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19"/>
      <c r="U19" s="52" t="s">
        <v>40</v>
      </c>
    </row>
    <row r="20" spans="1:27" ht="9.9499999999999993" customHeight="1" x14ac:dyDescent="0.65">
      <c r="A20" s="58"/>
      <c r="B20" s="58"/>
      <c r="C20" s="58"/>
      <c r="D20" s="59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/>
      <c r="U20" s="58"/>
    </row>
    <row r="21" spans="1:27" ht="27" hidden="1" customHeight="1" x14ac:dyDescent="0.65">
      <c r="B21" s="6" t="s">
        <v>41</v>
      </c>
      <c r="J21" s="6" t="s">
        <v>42</v>
      </c>
    </row>
    <row r="22" spans="1:27" ht="27" hidden="1" customHeight="1" x14ac:dyDescent="0.65">
      <c r="B22" s="6" t="s">
        <v>43</v>
      </c>
    </row>
    <row r="23" spans="1:27" ht="27" hidden="1" customHeight="1" x14ac:dyDescent="0.65">
      <c r="B23" s="6" t="s">
        <v>44</v>
      </c>
    </row>
    <row r="24" spans="1:27" ht="27" hidden="1" customHeight="1" x14ac:dyDescent="0.65">
      <c r="B24" s="6" t="s">
        <v>45</v>
      </c>
    </row>
    <row r="25" spans="1:27" ht="27" hidden="1" customHeight="1" x14ac:dyDescent="0.65">
      <c r="B25" s="6" t="s">
        <v>46</v>
      </c>
    </row>
    <row r="26" spans="1:27" ht="27.75" x14ac:dyDescent="0.65">
      <c r="B26" s="6" t="s">
        <v>47</v>
      </c>
      <c r="C26" s="6" t="s">
        <v>48</v>
      </c>
      <c r="K26" s="6" t="s">
        <v>49</v>
      </c>
    </row>
    <row r="27" spans="1:27" ht="27" customHeight="1" x14ac:dyDescent="0.65">
      <c r="C27" s="6" t="s">
        <v>50</v>
      </c>
      <c r="K27" s="6" t="s">
        <v>51</v>
      </c>
    </row>
  </sheetData>
  <mergeCells count="21">
    <mergeCell ref="K9:M9"/>
    <mergeCell ref="A13:D13"/>
    <mergeCell ref="E7:G7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Q6:S6"/>
  </mergeCells>
  <printOptions horizontalCentered="1"/>
  <pageMargins left="0.43307086614173229" right="0.86614173228346458" top="0.59055118110236227" bottom="1.1811023622047245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2017-10-10T07:49:42Z</dcterms:created>
  <dcterms:modified xsi:type="dcterms:W3CDTF">2017-10-10T07:49:42Z</dcterms:modified>
</cp:coreProperties>
</file>