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19095" windowHeight="12015"/>
  </bookViews>
  <sheets>
    <sheet name="T-7.4" sheetId="1" r:id="rId1"/>
  </sheets>
  <definedNames>
    <definedName name="_xlnm.Print_Area" localSheetId="0">'T-7.4'!$A$1:$V$25</definedName>
  </definedNames>
  <calcPr calcId="124519"/>
</workbook>
</file>

<file path=xl/calcChain.xml><?xml version="1.0" encoding="utf-8"?>
<calcChain xmlns="http://schemas.openxmlformats.org/spreadsheetml/2006/main">
  <c r="E8" i="1"/>
  <c r="F8"/>
  <c r="G8"/>
  <c r="H8"/>
  <c r="I8"/>
  <c r="J8"/>
  <c r="K8"/>
  <c r="L8"/>
  <c r="M8"/>
  <c r="N8"/>
  <c r="O8"/>
  <c r="P8"/>
  <c r="Y8"/>
  <c r="Z8"/>
  <c r="AB8"/>
  <c r="AC8"/>
  <c r="AD8"/>
  <c r="R9"/>
  <c r="R8" s="1"/>
  <c r="S9"/>
  <c r="S8" s="1"/>
  <c r="X9"/>
  <c r="X8" s="1"/>
  <c r="AF9"/>
  <c r="R10"/>
  <c r="Q10" s="1"/>
  <c r="S10"/>
  <c r="X10"/>
  <c r="AG10"/>
  <c r="AF10" s="1"/>
  <c r="AH10"/>
  <c r="AH8" s="1"/>
  <c r="R11"/>
  <c r="S11"/>
  <c r="Q11" s="1"/>
  <c r="X11"/>
  <c r="AF11"/>
  <c r="Q12"/>
  <c r="X12"/>
  <c r="AF12"/>
  <c r="E14"/>
  <c r="F14"/>
  <c r="G14"/>
  <c r="H14"/>
  <c r="I14"/>
  <c r="J14"/>
  <c r="K14"/>
  <c r="L14"/>
  <c r="M14"/>
  <c r="N14"/>
  <c r="O14"/>
  <c r="P14"/>
  <c r="Y14"/>
  <c r="Z14"/>
  <c r="R15"/>
  <c r="R14" s="1"/>
  <c r="Q14" s="1"/>
  <c r="S15"/>
  <c r="S14" s="1"/>
  <c r="X15"/>
  <c r="X14" s="1"/>
  <c r="AF15"/>
  <c r="R16"/>
  <c r="Q16" s="1"/>
  <c r="S16"/>
  <c r="X16"/>
  <c r="AF16"/>
  <c r="Q17"/>
  <c r="X17"/>
  <c r="AF17"/>
  <c r="Q18"/>
  <c r="X18"/>
  <c r="AF18"/>
  <c r="AF8" l="1"/>
  <c r="Q15"/>
  <c r="Q9"/>
  <c r="Q8" s="1"/>
  <c r="AG8"/>
</calcChain>
</file>

<file path=xl/sharedStrings.xml><?xml version="1.0" encoding="utf-8"?>
<sst xmlns="http://schemas.openxmlformats.org/spreadsheetml/2006/main" count="91" uniqueCount="44">
  <si>
    <t xml:space="preserve">            2. Samut Prakan Secondary Educational Service Area Office, Area 6</t>
  </si>
  <si>
    <t xml:space="preserve">2. สำนักงานเขตพื้นที่การศึกษามัธยมศึกษาเขต 6   ( สมุทรปราการ ) </t>
  </si>
  <si>
    <t xml:space="preserve">            2. Samut Prakan Primary Educational Service Area Office, Area 2</t>
  </si>
  <si>
    <t>2. สำนักงานเขตพื้นที่การศึกษาประถมศึกษา สมุทรปราการ  เขต 2</t>
  </si>
  <si>
    <t>Source:  1. Samut Prakan Primary Educational Service Area Office, Area 1</t>
  </si>
  <si>
    <t>1. สำนักงานเขตพื้นที่การศึกษาประถมศึกษา สมุทรปราการ  เขต 1</t>
  </si>
  <si>
    <t xml:space="preserve">     ที่มา:   </t>
  </si>
  <si>
    <t xml:space="preserve">  Pre-elementary</t>
  </si>
  <si>
    <t>ก่อนประถมศึกษา</t>
  </si>
  <si>
    <t xml:space="preserve">  Elementary</t>
  </si>
  <si>
    <t>ประถมศึกษา</t>
  </si>
  <si>
    <t xml:space="preserve">  Lower Secondary</t>
  </si>
  <si>
    <t>มัธยมศึกษาตอนต้น</t>
  </si>
  <si>
    <t xml:space="preserve">  Upper Secondary</t>
  </si>
  <si>
    <t>มัธยมศึกษาตอนปลาย</t>
  </si>
  <si>
    <t>Level of education</t>
  </si>
  <si>
    <t>ระดับการศึกษา</t>
  </si>
  <si>
    <t>นักเรียน student</t>
  </si>
  <si>
    <t xml:space="preserve">  Lower than Diploma</t>
  </si>
  <si>
    <t>ต่ำกว่าอนุปริญญา</t>
  </si>
  <si>
    <t xml:space="preserve">  Dip.in Ed. or equivalent</t>
  </si>
  <si>
    <t>อนุปริญญาหรือเทียบเท่า</t>
  </si>
  <si>
    <t xml:space="preserve">  Bachelor's Degree</t>
  </si>
  <si>
    <t>ปริญญาตรี</t>
  </si>
  <si>
    <t xml:space="preserve">  Master's Degree or higher</t>
  </si>
  <si>
    <t>ปริญญาโทหรือสูงกว่า</t>
  </si>
  <si>
    <t>Qualification</t>
  </si>
  <si>
    <t>วุฒิการศึกษา</t>
  </si>
  <si>
    <t>ครู Teacher</t>
  </si>
  <si>
    <t>Female</t>
  </si>
  <si>
    <t>Male</t>
  </si>
  <si>
    <t>Total</t>
  </si>
  <si>
    <t>หญิง</t>
  </si>
  <si>
    <t>ชาย</t>
  </si>
  <si>
    <t>รวม</t>
  </si>
  <si>
    <t>2558 (2015)</t>
  </si>
  <si>
    <t>2559 (2016)</t>
  </si>
  <si>
    <t>2557 (2014)</t>
  </si>
  <si>
    <t>2556 (2013)</t>
  </si>
  <si>
    <t>2555 (2012)</t>
  </si>
  <si>
    <t>Teacher by Sex and Qualification and Student by Sex and Level of Education : 2012 - 2016</t>
  </si>
  <si>
    <t>Table</t>
  </si>
  <si>
    <t>ครู จำแนกตามเพศและวุฒิการศึกษา และนักเรียน จำแนกตามเพศและระดับการศึกษา พ.ศ. 2555 - 2559</t>
  </si>
  <si>
    <t>ตาราง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</si>
</sst>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87" formatCode="#,##0\ \ "/>
    <numFmt numFmtId="188" formatCode="_-* #,##0_-;\-* #,##0_-;_-* &quot;-&quot;??_-;_-@_-"/>
  </numFmts>
  <fonts count="11">
    <font>
      <sz val="14"/>
      <name val="Cordia New"/>
      <charset val="222"/>
    </font>
    <font>
      <sz val="14"/>
      <name val="TH SarabunPSK"/>
      <family val="2"/>
    </font>
    <font>
      <sz val="13"/>
      <name val="TH SarabunPSK"/>
      <family val="2"/>
    </font>
    <font>
      <b/>
      <sz val="12"/>
      <name val="TH SarabunPSK"/>
      <family val="2"/>
    </font>
    <font>
      <sz val="16"/>
      <color theme="1"/>
      <name val="TH SarabunPSK"/>
      <family val="2"/>
    </font>
    <font>
      <sz val="14"/>
      <name val="Cordia New"/>
      <family val="2"/>
    </font>
    <font>
      <sz val="13"/>
      <color theme="1"/>
      <name val="TH SarabunPSK"/>
      <family val="2"/>
    </font>
    <font>
      <b/>
      <sz val="13"/>
      <name val="TH SarabunPSK"/>
      <family val="2"/>
    </font>
    <font>
      <b/>
      <sz val="13"/>
      <color theme="1"/>
      <name val="TH SarabunPSK"/>
      <family val="2"/>
    </font>
    <font>
      <sz val="12"/>
      <name val="TH SarabunPSK"/>
      <family val="2"/>
    </font>
    <font>
      <b/>
      <sz val="14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</cellStyleXfs>
  <cellXfs count="65">
    <xf numFmtId="0" fontId="0" fillId="0" borderId="0" xfId="0"/>
    <xf numFmtId="0" fontId="1" fillId="0" borderId="0" xfId="0" applyFont="1"/>
    <xf numFmtId="0" fontId="1" fillId="0" borderId="0" xfId="0" applyFont="1" applyBorder="1"/>
    <xf numFmtId="0" fontId="2" fillId="0" borderId="0" xfId="0" applyFont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3" fillId="0" borderId="6" xfId="0" applyFont="1" applyBorder="1" applyAlignment="1">
      <alignment horizontal="center" vertical="center"/>
    </xf>
    <xf numFmtId="0" fontId="4" fillId="0" borderId="7" xfId="0" applyFont="1" applyBorder="1"/>
    <xf numFmtId="0" fontId="2" fillId="0" borderId="8" xfId="0" applyFont="1" applyBorder="1" applyAlignment="1">
      <alignment vertical="center"/>
    </xf>
    <xf numFmtId="187" fontId="2" fillId="0" borderId="9" xfId="0" applyNumberFormat="1" applyFont="1" applyFill="1" applyBorder="1" applyAlignment="1">
      <alignment vertical="center"/>
    </xf>
    <xf numFmtId="187" fontId="2" fillId="0" borderId="7" xfId="0" applyNumberFormat="1" applyFont="1" applyFill="1" applyBorder="1" applyAlignment="1">
      <alignment vertical="center"/>
    </xf>
    <xf numFmtId="187" fontId="2" fillId="0" borderId="0" xfId="0" applyNumberFormat="1" applyFont="1" applyFill="1" applyBorder="1" applyAlignment="1">
      <alignment vertical="center"/>
    </xf>
    <xf numFmtId="187" fontId="2" fillId="0" borderId="8" xfId="0" applyNumberFormat="1" applyFont="1" applyFill="1" applyBorder="1" applyAlignment="1">
      <alignment vertical="center"/>
    </xf>
    <xf numFmtId="188" fontId="2" fillId="0" borderId="7" xfId="1" applyNumberFormat="1" applyFont="1" applyBorder="1" applyAlignment="1">
      <alignment vertical="center"/>
    </xf>
    <xf numFmtId="188" fontId="2" fillId="0" borderId="8" xfId="1" applyNumberFormat="1" applyFont="1" applyBorder="1" applyAlignment="1">
      <alignment vertical="center"/>
    </xf>
    <xf numFmtId="188" fontId="2" fillId="0" borderId="0" xfId="1" applyNumberFormat="1" applyFont="1" applyBorder="1" applyAlignment="1">
      <alignment vertical="center"/>
    </xf>
    <xf numFmtId="188" fontId="6" fillId="0" borderId="7" xfId="1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8" xfId="0" applyFont="1" applyBorder="1" applyAlignment="1">
      <alignment horizontal="left" vertical="center"/>
    </xf>
    <xf numFmtId="0" fontId="7" fillId="0" borderId="8" xfId="0" applyFont="1" applyBorder="1" applyAlignment="1">
      <alignment horizontal="center" vertical="center"/>
    </xf>
    <xf numFmtId="187" fontId="7" fillId="0" borderId="7" xfId="0" applyNumberFormat="1" applyFont="1" applyFill="1" applyBorder="1" applyAlignment="1">
      <alignment vertical="center"/>
    </xf>
    <xf numFmtId="187" fontId="7" fillId="0" borderId="0" xfId="0" applyNumberFormat="1" applyFont="1" applyFill="1" applyBorder="1" applyAlignment="1">
      <alignment vertical="center"/>
    </xf>
    <xf numFmtId="188" fontId="8" fillId="0" borderId="7" xfId="1" applyNumberFormat="1" applyFont="1" applyBorder="1" applyAlignment="1">
      <alignment vertical="center"/>
    </xf>
    <xf numFmtId="0" fontId="7" fillId="0" borderId="9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4" fillId="0" borderId="7" xfId="0" applyFont="1" applyFill="1" applyBorder="1"/>
    <xf numFmtId="187" fontId="2" fillId="2" borderId="0" xfId="0" applyNumberFormat="1" applyFont="1" applyFill="1" applyBorder="1" applyAlignment="1">
      <alignment vertical="center"/>
    </xf>
    <xf numFmtId="188" fontId="6" fillId="0" borderId="7" xfId="1" applyNumberFormat="1" applyFont="1" applyBorder="1" applyAlignment="1">
      <alignment horizontal="right" vertical="center"/>
    </xf>
    <xf numFmtId="188" fontId="6" fillId="0" borderId="9" xfId="1" applyNumberFormat="1" applyFont="1" applyBorder="1" applyAlignment="1">
      <alignment horizontal="right" vertical="center"/>
    </xf>
    <xf numFmtId="188" fontId="6" fillId="0" borderId="8" xfId="1" applyNumberFormat="1" applyFont="1" applyBorder="1" applyAlignment="1">
      <alignment horizontal="right" vertical="center"/>
    </xf>
    <xf numFmtId="0" fontId="2" fillId="0" borderId="0" xfId="0" applyFont="1" applyAlignment="1">
      <alignment horizontal="left" vertical="center"/>
    </xf>
    <xf numFmtId="188" fontId="6" fillId="0" borderId="8" xfId="1" applyNumberFormat="1" applyFont="1" applyBorder="1" applyAlignment="1">
      <alignment vertical="center"/>
    </xf>
    <xf numFmtId="188" fontId="6" fillId="0" borderId="9" xfId="1" applyNumberFormat="1" applyFont="1" applyBorder="1" applyAlignment="1">
      <alignment vertical="center"/>
    </xf>
    <xf numFmtId="187" fontId="2" fillId="2" borderId="7" xfId="0" applyNumberFormat="1" applyFont="1" applyFill="1" applyBorder="1" applyAlignment="1">
      <alignment vertical="center"/>
    </xf>
    <xf numFmtId="187" fontId="2" fillId="2" borderId="8" xfId="0" applyNumberFormat="1" applyFont="1" applyFill="1" applyBorder="1" applyAlignment="1">
      <alignment vertical="center"/>
    </xf>
    <xf numFmtId="0" fontId="2" fillId="0" borderId="9" xfId="0" applyFont="1" applyBorder="1" applyAlignment="1">
      <alignment vertical="center"/>
    </xf>
    <xf numFmtId="187" fontId="7" fillId="2" borderId="7" xfId="0" applyNumberFormat="1" applyFont="1" applyFill="1" applyBorder="1" applyAlignment="1">
      <alignment vertical="center"/>
    </xf>
    <xf numFmtId="0" fontId="2" fillId="0" borderId="8" xfId="0" applyFont="1" applyBorder="1" applyAlignment="1">
      <alignment horizontal="left"/>
    </xf>
    <xf numFmtId="0" fontId="7" fillId="0" borderId="1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9" fillId="0" borderId="0" xfId="0" applyFont="1"/>
    <xf numFmtId="0" fontId="9" fillId="0" borderId="4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vertical="center"/>
    </xf>
    <xf numFmtId="0" fontId="9" fillId="0" borderId="5" xfId="0" applyFont="1" applyBorder="1"/>
    <xf numFmtId="0" fontId="9" fillId="0" borderId="12" xfId="0" applyFont="1" applyBorder="1" applyAlignment="1">
      <alignment horizontal="center"/>
    </xf>
    <xf numFmtId="0" fontId="9" fillId="0" borderId="13" xfId="0" applyFont="1" applyBorder="1" applyAlignment="1">
      <alignment horizont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9" fillId="0" borderId="1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/>
    </xf>
    <xf numFmtId="0" fontId="9" fillId="0" borderId="1" xfId="0" applyFont="1" applyBorder="1"/>
    <xf numFmtId="0" fontId="7" fillId="0" borderId="0" xfId="0" applyFont="1"/>
    <xf numFmtId="0" fontId="7" fillId="0" borderId="0" xfId="0" applyFont="1" applyBorder="1"/>
    <xf numFmtId="0" fontId="10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Border="1"/>
  </cellXfs>
  <cellStyles count="4">
    <cellStyle name="Comma 2" xfId="2"/>
    <cellStyle name="Normal 2" xfId="3"/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1295400</xdr:colOff>
      <xdr:row>0</xdr:row>
      <xdr:rowOff>0</xdr:rowOff>
    </xdr:from>
    <xdr:to>
      <xdr:col>22</xdr:col>
      <xdr:colOff>104775</xdr:colOff>
      <xdr:row>25</xdr:row>
      <xdr:rowOff>0</xdr:rowOff>
    </xdr:to>
    <xdr:grpSp>
      <xdr:nvGrpSpPr>
        <xdr:cNvPr id="2" name="Group 253"/>
        <xdr:cNvGrpSpPr>
          <a:grpSpLocks/>
        </xdr:cNvGrpSpPr>
      </xdr:nvGrpSpPr>
      <xdr:grpSpPr bwMode="auto">
        <a:xfrm>
          <a:off x="11320463" y="0"/>
          <a:ext cx="821531" cy="6619875"/>
          <a:chOff x="1000" y="0"/>
          <a:chExt cx="57" cy="689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25" y="35"/>
            <a:ext cx="29" cy="1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สถิติหญิงและชาย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1000" y="0"/>
            <a:ext cx="57" cy="4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68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98" y="363"/>
            <a:ext cx="65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H25"/>
  <sheetViews>
    <sheetView showGridLines="0" tabSelected="1" topLeftCell="C1" zoomScale="80" zoomScaleNormal="80" workbookViewId="0">
      <selection activeCell="E13" sqref="E13:S13"/>
    </sheetView>
  </sheetViews>
  <sheetFormatPr defaultRowHeight="18.75"/>
  <cols>
    <col min="1" max="1" width="0.85546875" style="1" customWidth="1"/>
    <col min="2" max="2" width="5.85546875" style="1" customWidth="1"/>
    <col min="3" max="3" width="4.140625" style="1" customWidth="1"/>
    <col min="4" max="4" width="8.140625" style="1" customWidth="1"/>
    <col min="5" max="19" width="8.7109375" style="1" customWidth="1"/>
    <col min="20" max="20" width="20.7109375" style="2" customWidth="1"/>
    <col min="21" max="21" width="4.140625" style="1" customWidth="1"/>
    <col min="22" max="22" width="5.42578125" style="1" customWidth="1"/>
    <col min="23" max="23" width="9.140625" style="1"/>
    <col min="24" max="34" width="0" style="1" hidden="1" customWidth="1"/>
    <col min="35" max="16384" width="9.140625" style="1"/>
  </cols>
  <sheetData>
    <row r="1" spans="1:34" s="62" customFormat="1">
      <c r="B1" s="62" t="s">
        <v>43</v>
      </c>
      <c r="C1" s="63">
        <v>7.4</v>
      </c>
      <c r="D1" s="62" t="s">
        <v>42</v>
      </c>
      <c r="T1" s="64"/>
    </row>
    <row r="2" spans="1:34" s="60" customFormat="1">
      <c r="B2" s="62" t="s">
        <v>41</v>
      </c>
      <c r="C2" s="63">
        <v>7.4</v>
      </c>
      <c r="D2" s="62" t="s">
        <v>40</v>
      </c>
      <c r="T2" s="61"/>
      <c r="Y2" s="60">
        <v>1</v>
      </c>
      <c r="AC2" s="60">
        <v>2</v>
      </c>
      <c r="AG2" s="60">
        <v>6</v>
      </c>
    </row>
    <row r="3" spans="1:34" ht="6" customHeight="1">
      <c r="A3" s="2"/>
      <c r="B3" s="2"/>
      <c r="C3" s="2"/>
      <c r="D3" s="2"/>
      <c r="E3" s="2"/>
      <c r="F3" s="2"/>
      <c r="G3" s="2"/>
      <c r="H3" s="2"/>
      <c r="I3" s="2"/>
      <c r="J3" s="2"/>
    </row>
    <row r="4" spans="1:34" s="45" customFormat="1" ht="21" customHeight="1">
      <c r="A4" s="59"/>
      <c r="B4" s="59"/>
      <c r="C4" s="59"/>
      <c r="D4" s="59"/>
      <c r="E4" s="56" t="s">
        <v>39</v>
      </c>
      <c r="F4" s="55"/>
      <c r="G4" s="58"/>
      <c r="H4" s="56" t="s">
        <v>38</v>
      </c>
      <c r="I4" s="55"/>
      <c r="J4" s="58"/>
      <c r="K4" s="56" t="s">
        <v>37</v>
      </c>
      <c r="L4" s="55"/>
      <c r="M4" s="55"/>
      <c r="N4" s="56" t="s">
        <v>35</v>
      </c>
      <c r="O4" s="55"/>
      <c r="P4" s="55"/>
      <c r="Q4" s="56" t="s">
        <v>36</v>
      </c>
      <c r="R4" s="55"/>
      <c r="S4" s="55"/>
      <c r="T4" s="57" t="s">
        <v>15</v>
      </c>
      <c r="X4" s="56" t="s">
        <v>35</v>
      </c>
      <c r="Y4" s="55"/>
      <c r="Z4" s="55"/>
      <c r="AB4" s="56" t="s">
        <v>35</v>
      </c>
      <c r="AC4" s="55"/>
      <c r="AD4" s="55"/>
      <c r="AF4" s="56" t="s">
        <v>35</v>
      </c>
      <c r="AG4" s="55"/>
      <c r="AH4" s="55"/>
    </row>
    <row r="5" spans="1:34" s="45" customFormat="1" ht="21" customHeight="1">
      <c r="A5" s="54" t="s">
        <v>16</v>
      </c>
      <c r="B5" s="54"/>
      <c r="C5" s="54"/>
      <c r="D5" s="53"/>
      <c r="E5" s="51" t="s">
        <v>34</v>
      </c>
      <c r="F5" s="51" t="s">
        <v>33</v>
      </c>
      <c r="G5" s="50" t="s">
        <v>32</v>
      </c>
      <c r="H5" s="51" t="s">
        <v>34</v>
      </c>
      <c r="I5" s="51" t="s">
        <v>33</v>
      </c>
      <c r="J5" s="50" t="s">
        <v>32</v>
      </c>
      <c r="K5" s="51" t="s">
        <v>34</v>
      </c>
      <c r="L5" s="51" t="s">
        <v>33</v>
      </c>
      <c r="M5" s="50" t="s">
        <v>32</v>
      </c>
      <c r="N5" s="51" t="s">
        <v>34</v>
      </c>
      <c r="O5" s="51" t="s">
        <v>33</v>
      </c>
      <c r="P5" s="50" t="s">
        <v>32</v>
      </c>
      <c r="Q5" s="51" t="s">
        <v>34</v>
      </c>
      <c r="R5" s="51" t="s">
        <v>33</v>
      </c>
      <c r="S5" s="50" t="s">
        <v>32</v>
      </c>
      <c r="T5" s="52"/>
      <c r="X5" s="51" t="s">
        <v>34</v>
      </c>
      <c r="Y5" s="51" t="s">
        <v>33</v>
      </c>
      <c r="Z5" s="50" t="s">
        <v>32</v>
      </c>
      <c r="AB5" s="51" t="s">
        <v>34</v>
      </c>
      <c r="AC5" s="51" t="s">
        <v>33</v>
      </c>
      <c r="AD5" s="50" t="s">
        <v>32</v>
      </c>
      <c r="AF5" s="51" t="s">
        <v>34</v>
      </c>
      <c r="AG5" s="51" t="s">
        <v>33</v>
      </c>
      <c r="AH5" s="50" t="s">
        <v>32</v>
      </c>
    </row>
    <row r="6" spans="1:34" s="45" customFormat="1" ht="21" customHeight="1">
      <c r="A6" s="49"/>
      <c r="B6" s="49"/>
      <c r="C6" s="49"/>
      <c r="D6" s="49"/>
      <c r="E6" s="47" t="s">
        <v>31</v>
      </c>
      <c r="F6" s="47" t="s">
        <v>30</v>
      </c>
      <c r="G6" s="46" t="s">
        <v>29</v>
      </c>
      <c r="H6" s="47" t="s">
        <v>31</v>
      </c>
      <c r="I6" s="47" t="s">
        <v>30</v>
      </c>
      <c r="J6" s="46" t="s">
        <v>29</v>
      </c>
      <c r="K6" s="47" t="s">
        <v>31</v>
      </c>
      <c r="L6" s="47" t="s">
        <v>30</v>
      </c>
      <c r="M6" s="46" t="s">
        <v>29</v>
      </c>
      <c r="N6" s="47" t="s">
        <v>31</v>
      </c>
      <c r="O6" s="47" t="s">
        <v>30</v>
      </c>
      <c r="P6" s="46" t="s">
        <v>29</v>
      </c>
      <c r="Q6" s="47" t="s">
        <v>31</v>
      </c>
      <c r="R6" s="47" t="s">
        <v>30</v>
      </c>
      <c r="S6" s="46" t="s">
        <v>29</v>
      </c>
      <c r="T6" s="48"/>
      <c r="X6" s="47" t="s">
        <v>31</v>
      </c>
      <c r="Y6" s="47" t="s">
        <v>30</v>
      </c>
      <c r="Z6" s="46" t="s">
        <v>29</v>
      </c>
      <c r="AB6" s="47" t="s">
        <v>31</v>
      </c>
      <c r="AC6" s="47" t="s">
        <v>30</v>
      </c>
      <c r="AD6" s="46" t="s">
        <v>29</v>
      </c>
      <c r="AF6" s="47" t="s">
        <v>31</v>
      </c>
      <c r="AG6" s="47" t="s">
        <v>30</v>
      </c>
      <c r="AH6" s="46" t="s">
        <v>29</v>
      </c>
    </row>
    <row r="7" spans="1:34" s="3" customFormat="1" ht="30.75" customHeight="1">
      <c r="E7" s="44" t="s">
        <v>28</v>
      </c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3"/>
      <c r="T7" s="42"/>
    </row>
    <row r="8" spans="1:34" s="20" customFormat="1" ht="28.5" customHeight="1">
      <c r="A8" s="27" t="s">
        <v>27</v>
      </c>
      <c r="B8" s="27"/>
      <c r="C8" s="27"/>
      <c r="D8" s="26"/>
      <c r="E8" s="25">
        <f>SUM(E9:E12)</f>
        <v>6187</v>
      </c>
      <c r="F8" s="25">
        <f>SUM(F9:F12)</f>
        <v>1468</v>
      </c>
      <c r="G8" s="25">
        <f>SUM(G9:G12)</f>
        <v>4719</v>
      </c>
      <c r="H8" s="25">
        <f>SUM(H9:H12)</f>
        <v>6298</v>
      </c>
      <c r="I8" s="25">
        <f>SUM(I9:I12)</f>
        <v>1497</v>
      </c>
      <c r="J8" s="25">
        <f>SUM(J9:J12)</f>
        <v>4801</v>
      </c>
      <c r="K8" s="25">
        <f>SUM(K9:K12)</f>
        <v>6170</v>
      </c>
      <c r="L8" s="25">
        <f>SUM(L9:L12)</f>
        <v>1503</v>
      </c>
      <c r="M8" s="25">
        <f>SUM(M9:M12)</f>
        <v>4667</v>
      </c>
      <c r="N8" s="25">
        <f>SUM(N9:N12)</f>
        <v>6480</v>
      </c>
      <c r="O8" s="25">
        <f>SUM(O9:O12)</f>
        <v>1592</v>
      </c>
      <c r="P8" s="25">
        <f>SUM(P9:P12)</f>
        <v>4888</v>
      </c>
      <c r="Q8" s="41">
        <f>SUM(Q9:Q12)</f>
        <v>6345</v>
      </c>
      <c r="R8" s="41">
        <f>SUM(R9:R12)</f>
        <v>1466</v>
      </c>
      <c r="S8" s="41">
        <f>SUM(S9:S12)</f>
        <v>4879</v>
      </c>
      <c r="T8" s="22" t="s">
        <v>26</v>
      </c>
      <c r="X8" s="20">
        <f>SUM(X9:X12)</f>
        <v>4534</v>
      </c>
      <c r="Y8" s="20">
        <f>SUM(Y9:Y12)</f>
        <v>978</v>
      </c>
      <c r="Z8" s="20">
        <f>SUM(Z9:Z12)</f>
        <v>3556</v>
      </c>
      <c r="AB8" s="20">
        <f>SUM(AB9:AB12)</f>
        <v>0</v>
      </c>
      <c r="AC8" s="20">
        <f>SUM(AC9:AC12)</f>
        <v>0</v>
      </c>
      <c r="AD8" s="20">
        <f>SUM(AD9:AD12)</f>
        <v>0</v>
      </c>
      <c r="AF8" s="20">
        <f>SUM(AF9:AF12)</f>
        <v>1946</v>
      </c>
      <c r="AG8" s="20">
        <f>SUM(AG9:AG12)</f>
        <v>614</v>
      </c>
      <c r="AH8" s="20">
        <f>SUM(AH9:AH12)</f>
        <v>1332</v>
      </c>
    </row>
    <row r="9" spans="1:34" s="3" customFormat="1" ht="27" customHeight="1">
      <c r="A9" s="35"/>
      <c r="B9" s="35" t="s">
        <v>25</v>
      </c>
      <c r="C9" s="35"/>
      <c r="D9" s="35"/>
      <c r="E9" s="19">
        <v>990</v>
      </c>
      <c r="F9" s="19">
        <v>317</v>
      </c>
      <c r="G9" s="19">
        <v>673</v>
      </c>
      <c r="H9" s="36">
        <v>1094</v>
      </c>
      <c r="I9" s="36">
        <v>344</v>
      </c>
      <c r="J9" s="19">
        <v>750</v>
      </c>
      <c r="K9" s="37">
        <v>1155</v>
      </c>
      <c r="L9" s="19">
        <v>339</v>
      </c>
      <c r="M9" s="19">
        <v>816</v>
      </c>
      <c r="N9" s="14">
        <v>1210</v>
      </c>
      <c r="O9" s="13">
        <v>361</v>
      </c>
      <c r="P9" s="13">
        <v>849</v>
      </c>
      <c r="Q9" s="31">
        <f>SUM(R9:S9)</f>
        <v>1230</v>
      </c>
      <c r="R9" s="38">
        <f>191+165</f>
        <v>356</v>
      </c>
      <c r="S9" s="38">
        <f>534+340</f>
        <v>874</v>
      </c>
      <c r="T9" s="21" t="s">
        <v>24</v>
      </c>
      <c r="X9" s="30">
        <f>SUM(Y9:Z9)</f>
        <v>708</v>
      </c>
      <c r="Y9" s="30">
        <v>196</v>
      </c>
      <c r="Z9" s="30">
        <v>512</v>
      </c>
      <c r="AF9" s="29">
        <f>SUM(AG9:AH9)</f>
        <v>502</v>
      </c>
      <c r="AG9" s="29">
        <v>165</v>
      </c>
      <c r="AH9" s="29">
        <v>337</v>
      </c>
    </row>
    <row r="10" spans="1:34" s="3" customFormat="1" ht="27" customHeight="1">
      <c r="A10" s="20"/>
      <c r="B10" s="20" t="s">
        <v>23</v>
      </c>
      <c r="C10" s="20"/>
      <c r="D10" s="40"/>
      <c r="E10" s="36">
        <v>4817</v>
      </c>
      <c r="F10" s="36">
        <v>1105</v>
      </c>
      <c r="G10" s="19">
        <v>3712</v>
      </c>
      <c r="H10" s="36">
        <v>4830</v>
      </c>
      <c r="I10" s="36">
        <v>1106</v>
      </c>
      <c r="J10" s="19">
        <v>3724</v>
      </c>
      <c r="K10" s="37">
        <v>4637</v>
      </c>
      <c r="L10" s="36">
        <v>1063</v>
      </c>
      <c r="M10" s="19">
        <v>3574</v>
      </c>
      <c r="N10" s="14">
        <v>5071</v>
      </c>
      <c r="O10" s="15">
        <v>1186</v>
      </c>
      <c r="P10" s="13">
        <v>3885</v>
      </c>
      <c r="Q10" s="31">
        <f>SUM(R10:S10)</f>
        <v>4858</v>
      </c>
      <c r="R10" s="39">
        <f>630+456</f>
        <v>1086</v>
      </c>
      <c r="S10" s="38">
        <f>2760+1012</f>
        <v>3772</v>
      </c>
      <c r="T10" s="21" t="s">
        <v>22</v>
      </c>
      <c r="X10" s="30">
        <f>SUM(Y10:Z10)</f>
        <v>3645</v>
      </c>
      <c r="Y10" s="30">
        <v>747</v>
      </c>
      <c r="Z10" s="30">
        <v>2898</v>
      </c>
      <c r="AF10" s="29">
        <f>SUM(AG10:AH10)</f>
        <v>1426</v>
      </c>
      <c r="AG10" s="9">
        <f>586-147</f>
        <v>439</v>
      </c>
      <c r="AH10" s="9">
        <f>1270-283</f>
        <v>987</v>
      </c>
    </row>
    <row r="11" spans="1:34" s="3" customFormat="1" ht="27" customHeight="1">
      <c r="A11" s="35"/>
      <c r="B11" s="35" t="s">
        <v>21</v>
      </c>
      <c r="C11" s="35"/>
      <c r="D11" s="35"/>
      <c r="E11" s="36">
        <v>380</v>
      </c>
      <c r="F11" s="36">
        <v>46</v>
      </c>
      <c r="G11" s="19">
        <v>334</v>
      </c>
      <c r="H11" s="36">
        <v>374</v>
      </c>
      <c r="I11" s="36">
        <v>47</v>
      </c>
      <c r="J11" s="19">
        <v>327</v>
      </c>
      <c r="K11" s="37">
        <v>255</v>
      </c>
      <c r="L11" s="36">
        <v>78</v>
      </c>
      <c r="M11" s="19">
        <v>177</v>
      </c>
      <c r="N11" s="14">
        <v>116</v>
      </c>
      <c r="O11" s="15">
        <v>41</v>
      </c>
      <c r="P11" s="13">
        <v>75</v>
      </c>
      <c r="Q11" s="31">
        <f>SUM(R11:S11)</f>
        <v>175</v>
      </c>
      <c r="R11" s="13">
        <f>14+7</f>
        <v>21</v>
      </c>
      <c r="S11" s="13">
        <f>149+5</f>
        <v>154</v>
      </c>
      <c r="T11" s="21" t="s">
        <v>20</v>
      </c>
      <c r="X11" s="30">
        <f>SUM(Y11:Z11)</f>
        <v>98</v>
      </c>
      <c r="Y11" s="30">
        <v>31</v>
      </c>
      <c r="Z11" s="30">
        <v>67</v>
      </c>
      <c r="AF11" s="29">
        <f>SUM(AG11:AH11)</f>
        <v>18</v>
      </c>
      <c r="AG11" s="9">
        <v>10</v>
      </c>
      <c r="AH11" s="9">
        <v>8</v>
      </c>
    </row>
    <row r="12" spans="1:34" s="3" customFormat="1" ht="27" customHeight="1">
      <c r="A12" s="35"/>
      <c r="B12" s="35" t="s">
        <v>19</v>
      </c>
      <c r="C12" s="35"/>
      <c r="D12" s="35"/>
      <c r="E12" s="32">
        <v>0</v>
      </c>
      <c r="F12" s="32">
        <v>0</v>
      </c>
      <c r="G12" s="32">
        <v>0</v>
      </c>
      <c r="H12" s="34">
        <v>0</v>
      </c>
      <c r="I12" s="34">
        <v>0</v>
      </c>
      <c r="J12" s="32">
        <v>0</v>
      </c>
      <c r="K12" s="33">
        <v>123</v>
      </c>
      <c r="L12" s="32">
        <v>23</v>
      </c>
      <c r="M12" s="32">
        <v>100</v>
      </c>
      <c r="N12" s="14">
        <v>83</v>
      </c>
      <c r="O12" s="15">
        <v>4</v>
      </c>
      <c r="P12" s="13">
        <v>79</v>
      </c>
      <c r="Q12" s="31">
        <f>SUM(R12:S12)</f>
        <v>82</v>
      </c>
      <c r="R12" s="13">
        <v>3</v>
      </c>
      <c r="S12" s="13">
        <v>79</v>
      </c>
      <c r="T12" s="21" t="s">
        <v>18</v>
      </c>
      <c r="X12" s="30">
        <f>SUM(Y12:Z12)</f>
        <v>83</v>
      </c>
      <c r="Y12" s="30">
        <v>4</v>
      </c>
      <c r="Z12" s="30">
        <v>79</v>
      </c>
      <c r="AF12" s="29">
        <f>SUM(AG12:AH12)</f>
        <v>0</v>
      </c>
      <c r="AG12" s="9">
        <v>0</v>
      </c>
      <c r="AH12" s="9">
        <v>0</v>
      </c>
    </row>
    <row r="13" spans="1:34" s="3" customFormat="1" ht="30.75" customHeight="1">
      <c r="A13" s="20"/>
      <c r="B13" s="20"/>
      <c r="C13" s="20"/>
      <c r="D13" s="20"/>
      <c r="E13" s="28" t="s">
        <v>17</v>
      </c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6"/>
      <c r="T13" s="21"/>
    </row>
    <row r="14" spans="1:34" s="20" customFormat="1" ht="28.5" customHeight="1">
      <c r="A14" s="27" t="s">
        <v>16</v>
      </c>
      <c r="B14" s="27"/>
      <c r="C14" s="27"/>
      <c r="D14" s="26"/>
      <c r="E14" s="25">
        <f>SUM(E15:E18)</f>
        <v>143156</v>
      </c>
      <c r="F14" s="25">
        <f>SUM(F15:F18)</f>
        <v>69458</v>
      </c>
      <c r="G14" s="25">
        <f>SUM(G15:G18)</f>
        <v>73698</v>
      </c>
      <c r="H14" s="25">
        <f>SUM(H15:H18)</f>
        <v>141567</v>
      </c>
      <c r="I14" s="25">
        <f>SUM(I15:I18)</f>
        <v>68597</v>
      </c>
      <c r="J14" s="25">
        <f>SUM(J15:J18)</f>
        <v>72970</v>
      </c>
      <c r="K14" s="25">
        <f>SUM(K15:K18)</f>
        <v>141842</v>
      </c>
      <c r="L14" s="25">
        <f>SUM(L15:L18)</f>
        <v>68778</v>
      </c>
      <c r="M14" s="25">
        <f>SUM(M15:M18)</f>
        <v>73064</v>
      </c>
      <c r="N14" s="25">
        <f>SUM(N15:N18)</f>
        <v>140822</v>
      </c>
      <c r="O14" s="25">
        <f>SUM(O15:O18)</f>
        <v>68205</v>
      </c>
      <c r="P14" s="25">
        <f>SUM(P15:P18)</f>
        <v>72617</v>
      </c>
      <c r="Q14" s="24">
        <f>SUM(R14:S14)</f>
        <v>138238</v>
      </c>
      <c r="R14" s="23">
        <f>SUM(R15:R18)</f>
        <v>68533</v>
      </c>
      <c r="S14" s="23">
        <f>SUM(S15:S18)</f>
        <v>69705</v>
      </c>
      <c r="T14" s="22" t="s">
        <v>15</v>
      </c>
      <c r="X14" s="20">
        <f>SUM(X15:X18)</f>
        <v>90236</v>
      </c>
      <c r="Y14" s="20">
        <f>SUM(Y15:Y18)</f>
        <v>45564</v>
      </c>
      <c r="Z14" s="20">
        <f>SUM(Z15:Z18)</f>
        <v>44672</v>
      </c>
    </row>
    <row r="15" spans="1:34" s="3" customFormat="1" ht="27" customHeight="1">
      <c r="A15" s="20"/>
      <c r="B15" s="20" t="s">
        <v>14</v>
      </c>
      <c r="C15" s="20"/>
      <c r="D15" s="20"/>
      <c r="E15" s="19">
        <v>25059</v>
      </c>
      <c r="F15" s="17">
        <v>10314</v>
      </c>
      <c r="G15" s="16">
        <v>14745</v>
      </c>
      <c r="H15" s="18">
        <v>26240</v>
      </c>
      <c r="I15" s="16">
        <v>10835</v>
      </c>
      <c r="J15" s="16">
        <v>15405</v>
      </c>
      <c r="K15" s="18">
        <v>25987</v>
      </c>
      <c r="L15" s="17">
        <v>10783</v>
      </c>
      <c r="M15" s="16">
        <v>15204</v>
      </c>
      <c r="N15" s="14">
        <v>25689</v>
      </c>
      <c r="O15" s="15">
        <v>10615</v>
      </c>
      <c r="P15" s="13">
        <v>15074</v>
      </c>
      <c r="Q15" s="14">
        <f>SUM(R15:S15)</f>
        <v>23204</v>
      </c>
      <c r="R15" s="13">
        <f>1873+8057</f>
        <v>9930</v>
      </c>
      <c r="S15" s="12">
        <f>1263+12011</f>
        <v>13274</v>
      </c>
      <c r="T15" s="21" t="s">
        <v>13</v>
      </c>
      <c r="X15" s="10">
        <f>SUM(Y15:Z15)</f>
        <v>3467</v>
      </c>
      <c r="Y15" s="10">
        <v>1637</v>
      </c>
      <c r="Z15" s="10">
        <v>1830</v>
      </c>
      <c r="AF15" s="9">
        <f>SUM(AG15:AH15)</f>
        <v>22222</v>
      </c>
      <c r="AG15" s="9">
        <v>8978</v>
      </c>
      <c r="AH15" s="9">
        <v>13244</v>
      </c>
    </row>
    <row r="16" spans="1:34" s="3" customFormat="1" ht="27" customHeight="1">
      <c r="A16" s="20"/>
      <c r="B16" s="20" t="s">
        <v>12</v>
      </c>
      <c r="C16" s="20"/>
      <c r="D16" s="20"/>
      <c r="E16" s="19">
        <v>41354</v>
      </c>
      <c r="F16" s="17">
        <v>20278</v>
      </c>
      <c r="G16" s="16">
        <v>21076</v>
      </c>
      <c r="H16" s="18">
        <v>39137</v>
      </c>
      <c r="I16" s="16">
        <v>19274</v>
      </c>
      <c r="J16" s="16">
        <v>19863</v>
      </c>
      <c r="K16" s="18">
        <v>40014</v>
      </c>
      <c r="L16" s="17">
        <v>19589</v>
      </c>
      <c r="M16" s="16">
        <v>20425</v>
      </c>
      <c r="N16" s="14">
        <v>40011</v>
      </c>
      <c r="O16" s="15">
        <v>19610</v>
      </c>
      <c r="P16" s="13">
        <v>20401</v>
      </c>
      <c r="Q16" s="14">
        <f>SUM(R16:S16)</f>
        <v>39269</v>
      </c>
      <c r="R16" s="13">
        <f>6239+13231</f>
        <v>19470</v>
      </c>
      <c r="S16" s="12">
        <f>5123+14676</f>
        <v>19799</v>
      </c>
      <c r="T16" s="11" t="s">
        <v>11</v>
      </c>
      <c r="X16" s="10">
        <f>SUM(Y16:Z16)</f>
        <v>11647</v>
      </c>
      <c r="Y16" s="10">
        <v>5947</v>
      </c>
      <c r="Z16" s="10">
        <v>5700</v>
      </c>
      <c r="AF16" s="9">
        <f>SUM(AG16:AH16)</f>
        <v>28364</v>
      </c>
      <c r="AG16" s="9">
        <v>13663</v>
      </c>
      <c r="AH16" s="9">
        <v>14701</v>
      </c>
    </row>
    <row r="17" spans="1:34" s="3" customFormat="1" ht="27" customHeight="1">
      <c r="A17" s="20"/>
      <c r="B17" s="20" t="s">
        <v>10</v>
      </c>
      <c r="C17" s="20"/>
      <c r="D17" s="20"/>
      <c r="E17" s="19">
        <v>57871</v>
      </c>
      <c r="F17" s="17">
        <v>29199</v>
      </c>
      <c r="G17" s="16">
        <v>28672</v>
      </c>
      <c r="H17" s="18">
        <v>57247</v>
      </c>
      <c r="I17" s="16">
        <v>28889</v>
      </c>
      <c r="J17" s="16">
        <v>28358</v>
      </c>
      <c r="K17" s="18">
        <v>57238</v>
      </c>
      <c r="L17" s="17">
        <v>28917</v>
      </c>
      <c r="M17" s="16">
        <v>28321</v>
      </c>
      <c r="N17" s="14">
        <v>56797</v>
      </c>
      <c r="O17" s="15">
        <v>28664</v>
      </c>
      <c r="P17" s="13">
        <v>28133</v>
      </c>
      <c r="Q17" s="14">
        <f>SUM(R17:S17)</f>
        <v>56193</v>
      </c>
      <c r="R17" s="13">
        <v>29433</v>
      </c>
      <c r="S17" s="12">
        <v>26760</v>
      </c>
      <c r="T17" s="11" t="s">
        <v>9</v>
      </c>
      <c r="X17" s="10">
        <f>SUM(Y17:Z17)</f>
        <v>56797</v>
      </c>
      <c r="Y17" s="10">
        <v>28664</v>
      </c>
      <c r="Z17" s="10">
        <v>28133</v>
      </c>
      <c r="AF17" s="9">
        <f>SUM(AG17:AH17)</f>
        <v>0</v>
      </c>
      <c r="AG17" s="9">
        <v>0</v>
      </c>
      <c r="AH17" s="9">
        <v>0</v>
      </c>
    </row>
    <row r="18" spans="1:34" s="3" customFormat="1" ht="27" customHeight="1">
      <c r="A18" s="20"/>
      <c r="B18" s="20" t="s">
        <v>8</v>
      </c>
      <c r="C18" s="20"/>
      <c r="D18" s="20"/>
      <c r="E18" s="19">
        <v>18872</v>
      </c>
      <c r="F18" s="17">
        <v>9667</v>
      </c>
      <c r="G18" s="16">
        <v>9205</v>
      </c>
      <c r="H18" s="18">
        <v>18943</v>
      </c>
      <c r="I18" s="16">
        <v>9599</v>
      </c>
      <c r="J18" s="16">
        <v>9344</v>
      </c>
      <c r="K18" s="18">
        <v>18603</v>
      </c>
      <c r="L18" s="17">
        <v>9489</v>
      </c>
      <c r="M18" s="16">
        <v>9114</v>
      </c>
      <c r="N18" s="14">
        <v>18325</v>
      </c>
      <c r="O18" s="15">
        <v>9316</v>
      </c>
      <c r="P18" s="13">
        <v>9009</v>
      </c>
      <c r="Q18" s="14">
        <f>SUM(R18:S18)</f>
        <v>19572</v>
      </c>
      <c r="R18" s="13">
        <v>9700</v>
      </c>
      <c r="S18" s="12">
        <v>9872</v>
      </c>
      <c r="T18" s="11" t="s">
        <v>7</v>
      </c>
      <c r="X18" s="10">
        <f>SUM(Y18:Z18)</f>
        <v>18325</v>
      </c>
      <c r="Y18" s="10">
        <v>9316</v>
      </c>
      <c r="Z18" s="10">
        <v>9009</v>
      </c>
      <c r="AF18" s="9">
        <f>SUM(AG18:AH18)</f>
        <v>0</v>
      </c>
      <c r="AG18" s="9">
        <v>0</v>
      </c>
      <c r="AH18" s="9">
        <v>0</v>
      </c>
    </row>
    <row r="19" spans="1:34" ht="6" customHeight="1">
      <c r="E19" s="5"/>
      <c r="F19" s="5"/>
      <c r="G19" s="7"/>
      <c r="H19" s="8"/>
      <c r="I19" s="7"/>
      <c r="J19" s="7"/>
      <c r="K19" s="8"/>
      <c r="L19" s="5"/>
      <c r="M19" s="7"/>
      <c r="N19" s="8"/>
      <c r="O19" s="5"/>
      <c r="P19" s="7"/>
      <c r="Q19" s="8"/>
      <c r="R19" s="7"/>
      <c r="S19" s="6"/>
      <c r="T19" s="5"/>
    </row>
    <row r="20" spans="1:34" ht="6" customHeight="1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</row>
    <row r="21" spans="1:34" s="3" customFormat="1" ht="18.75" customHeight="1">
      <c r="B21" s="3" t="s">
        <v>6</v>
      </c>
      <c r="D21" s="3" t="s">
        <v>5</v>
      </c>
      <c r="M21" s="3" t="s">
        <v>4</v>
      </c>
    </row>
    <row r="22" spans="1:34" s="3" customFormat="1" ht="16.5" hidden="1" customHeight="1">
      <c r="D22" s="3" t="s">
        <v>3</v>
      </c>
      <c r="M22" s="3" t="s">
        <v>2</v>
      </c>
    </row>
    <row r="23" spans="1:34" ht="16.5" customHeight="1">
      <c r="C23" s="3"/>
      <c r="D23" s="3" t="s">
        <v>1</v>
      </c>
      <c r="E23" s="3"/>
      <c r="F23" s="3"/>
      <c r="G23" s="3"/>
      <c r="H23" s="3"/>
      <c r="I23" s="3"/>
      <c r="J23" s="3"/>
      <c r="L23" s="3"/>
      <c r="M23" s="3" t="s">
        <v>0</v>
      </c>
      <c r="N23" s="3"/>
      <c r="O23" s="3"/>
      <c r="T23" s="1"/>
    </row>
    <row r="24" spans="1:34" s="3" customFormat="1" ht="16.5" customHeight="1"/>
    <row r="25" spans="1:34" s="3" customFormat="1" ht="16.5" customHeight="1"/>
  </sheetData>
  <mergeCells count="14">
    <mergeCell ref="A14:D14"/>
    <mergeCell ref="E7:S7"/>
    <mergeCell ref="K4:M4"/>
    <mergeCell ref="N4:P4"/>
    <mergeCell ref="A8:D8"/>
    <mergeCell ref="E13:S13"/>
    <mergeCell ref="Q4:S4"/>
    <mergeCell ref="X4:Z4"/>
    <mergeCell ref="AB4:AD4"/>
    <mergeCell ref="AF4:AH4"/>
    <mergeCell ref="T4:T6"/>
    <mergeCell ref="A5:D5"/>
    <mergeCell ref="E4:G4"/>
    <mergeCell ref="H4:J4"/>
  </mergeCells>
  <pageMargins left="0.47244094488188981" right="0.11811023622047245" top="0.78740157480314965" bottom="0.59055118110236227" header="0.51181102362204722" footer="0.51181102362204722"/>
  <pageSetup paperSize="9" scale="8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T-7.4</vt:lpstr>
      <vt:lpstr>'T-7.4'!Print_Area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2017-07-11T04:19:25Z</dcterms:created>
  <dcterms:modified xsi:type="dcterms:W3CDTF">2017-07-11T04:19:30Z</dcterms:modified>
</cp:coreProperties>
</file>