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สรง.รายปี 2564\ข้อมูล สรง.รายปี 2564\"/>
    </mc:Choice>
  </mc:AlternateContent>
  <xr:revisionPtr revIDLastSave="0" documentId="13_ncr:1_{41082D03-D716-495F-8053-C1AEB1B1260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activeTab="4" xr2:uid="{00000000-000D-0000-FFFF-FFFF00000000}"/>
  </bookViews>
  <sheets>
    <sheet name="T4-1" sheetId="4" r:id="rId1"/>
    <sheet name="T4-2" sheetId="3" r:id="rId2"/>
    <sheet name="T4-3" sheetId="2" r:id="rId3"/>
    <sheet name="T4-4" sheetId="1" r:id="rId4"/>
    <sheet name="All" sheetId="5" r:id="rId5"/>
  </sheets>
  <definedNames>
    <definedName name="_xlnm.Print_Area" localSheetId="4">All!$A$1:$D$64</definedName>
    <definedName name="_xlnm.Print_Area" localSheetId="0">'T4-1'!$A$1:$D$65</definedName>
    <definedName name="_xlnm.Print_Area" localSheetId="1">'T4-2'!$A$1:$D$64</definedName>
    <definedName name="_xlnm.Print_Area" localSheetId="2">'T4-3'!$A$1:$D$64</definedName>
    <definedName name="_xlnm.Print_Area" localSheetId="3">'T4-4'!$A$1:$D$64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5" l="1"/>
  <c r="F50" i="5"/>
  <c r="G43" i="5"/>
  <c r="G44" i="5"/>
  <c r="F44" i="5"/>
  <c r="E44" i="5"/>
  <c r="D57" i="5"/>
  <c r="D58" i="5"/>
  <c r="D59" i="5"/>
  <c r="D60" i="5"/>
  <c r="D41" i="5"/>
  <c r="D42" i="5"/>
  <c r="D43" i="5"/>
  <c r="D45" i="5"/>
  <c r="D46" i="5"/>
  <c r="D47" i="5"/>
  <c r="D48" i="5"/>
  <c r="D49" i="5"/>
  <c r="D50" i="5"/>
  <c r="D51" i="5"/>
  <c r="D52" i="5"/>
  <c r="D53" i="5"/>
  <c r="D54" i="5"/>
  <c r="C57" i="5"/>
  <c r="C58" i="5"/>
  <c r="C59" i="5"/>
  <c r="C60" i="5"/>
  <c r="C41" i="5"/>
  <c r="C42" i="5"/>
  <c r="C43" i="5"/>
  <c r="C44" i="5"/>
  <c r="C45" i="5"/>
  <c r="C46" i="5"/>
  <c r="C47" i="5"/>
  <c r="C48" i="5"/>
  <c r="C49" i="5"/>
  <c r="C50" i="5"/>
  <c r="C51" i="5"/>
  <c r="C53" i="5"/>
  <c r="C54" i="5"/>
  <c r="B57" i="5"/>
  <c r="B58" i="5"/>
  <c r="B59" i="5"/>
  <c r="B6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C46" i="1" l="1"/>
  <c r="B40" i="1" l="1"/>
  <c r="C41" i="1" l="1"/>
  <c r="C42" i="1"/>
  <c r="C43" i="1"/>
  <c r="C44" i="1"/>
  <c r="C45" i="1"/>
  <c r="C47" i="1"/>
  <c r="C48" i="1"/>
  <c r="C49" i="1"/>
  <c r="C50" i="1"/>
  <c r="C51" i="1"/>
  <c r="C52" i="1"/>
  <c r="C53" i="1"/>
  <c r="C55" i="1"/>
  <c r="C56" i="1"/>
  <c r="C57" i="1"/>
  <c r="C58" i="1"/>
  <c r="C59" i="1"/>
  <c r="C60" i="1"/>
  <c r="C61" i="1"/>
  <c r="C62" i="1"/>
  <c r="C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1" i="1"/>
  <c r="B62" i="1"/>
  <c r="D7" i="5" l="1"/>
  <c r="D8" i="5"/>
  <c r="D9" i="5"/>
  <c r="D10" i="5"/>
  <c r="D11" i="5"/>
  <c r="D12" i="5"/>
  <c r="D13" i="5"/>
  <c r="D14" i="5"/>
  <c r="D15" i="5"/>
  <c r="D16" i="5"/>
  <c r="B16" i="5" s="1"/>
  <c r="D17" i="5"/>
  <c r="D18" i="5"/>
  <c r="D19" i="5"/>
  <c r="D20" i="5"/>
  <c r="D22" i="5"/>
  <c r="D23" i="5"/>
  <c r="D24" i="5"/>
  <c r="D25" i="5"/>
  <c r="D26" i="5"/>
  <c r="D27" i="5"/>
  <c r="D28" i="5"/>
  <c r="C7" i="5"/>
  <c r="C8" i="5"/>
  <c r="C9" i="5"/>
  <c r="C10" i="5"/>
  <c r="C11" i="5"/>
  <c r="C12" i="5"/>
  <c r="B12" i="5" s="1"/>
  <c r="C13" i="5"/>
  <c r="B13" i="5" s="1"/>
  <c r="C14" i="5"/>
  <c r="C15" i="5"/>
  <c r="C16" i="5"/>
  <c r="C17" i="5"/>
  <c r="C18" i="5"/>
  <c r="C19" i="5"/>
  <c r="B19" i="5" s="1"/>
  <c r="C20" i="5"/>
  <c r="C22" i="5"/>
  <c r="C23" i="5"/>
  <c r="C24" i="5"/>
  <c r="C25" i="5"/>
  <c r="B25" i="5" s="1"/>
  <c r="C26" i="5"/>
  <c r="C27" i="5"/>
  <c r="C28" i="5"/>
  <c r="D6" i="5"/>
  <c r="C6" i="5"/>
  <c r="D48" i="4"/>
  <c r="C59" i="4"/>
  <c r="B23" i="5" l="1"/>
  <c r="B24" i="5"/>
  <c r="B11" i="5"/>
  <c r="B8" i="5"/>
  <c r="B20" i="5"/>
  <c r="B15" i="5"/>
  <c r="B9" i="5"/>
  <c r="B17" i="5"/>
  <c r="B18" i="5"/>
  <c r="B10" i="5"/>
  <c r="B28" i="5"/>
  <c r="B27" i="5"/>
  <c r="B26" i="5"/>
  <c r="C54" i="4"/>
  <c r="C40" i="4"/>
  <c r="C58" i="4"/>
  <c r="C43" i="4"/>
  <c r="C61" i="4"/>
  <c r="C45" i="4"/>
  <c r="C62" i="4"/>
  <c r="C56" i="4"/>
  <c r="C46" i="4"/>
  <c r="C39" i="4"/>
  <c r="C49" i="4"/>
  <c r="B7" i="5"/>
  <c r="C51" i="4"/>
  <c r="B22" i="5"/>
  <c r="B14" i="5"/>
  <c r="C5" i="5"/>
  <c r="F53" i="5" s="1"/>
  <c r="D5" i="5"/>
  <c r="D39" i="5" s="1"/>
  <c r="B6" i="5"/>
  <c r="D52" i="4"/>
  <c r="D59" i="4"/>
  <c r="D43" i="4"/>
  <c r="D49" i="4"/>
  <c r="D56" i="4"/>
  <c r="D62" i="4"/>
  <c r="C44" i="4"/>
  <c r="C53" i="4"/>
  <c r="C60" i="4"/>
  <c r="D40" i="4"/>
  <c r="D46" i="4"/>
  <c r="D44" i="4"/>
  <c r="C47" i="4"/>
  <c r="D50" i="4"/>
  <c r="D53" i="4"/>
  <c r="D57" i="4"/>
  <c r="D60" i="4"/>
  <c r="D47" i="4"/>
  <c r="B52" i="4"/>
  <c r="D39" i="4"/>
  <c r="C42" i="4"/>
  <c r="D45" i="4"/>
  <c r="C48" i="4"/>
  <c r="D54" i="4"/>
  <c r="D61" i="4"/>
  <c r="D41" i="4"/>
  <c r="D51" i="4"/>
  <c r="D42" i="4"/>
  <c r="C52" i="4"/>
  <c r="G41" i="5" l="1"/>
  <c r="B56" i="4"/>
  <c r="B57" i="4"/>
  <c r="B45" i="4"/>
  <c r="B47" i="4"/>
  <c r="B50" i="4"/>
  <c r="F57" i="5"/>
  <c r="F45" i="5"/>
  <c r="C39" i="5"/>
  <c r="F51" i="5"/>
  <c r="F48" i="5"/>
  <c r="F40" i="5"/>
  <c r="F49" i="5"/>
  <c r="D40" i="5"/>
  <c r="G40" i="5" s="1"/>
  <c r="F43" i="5"/>
  <c r="F60" i="5"/>
  <c r="C56" i="5"/>
  <c r="F56" i="5" s="1"/>
  <c r="C61" i="5"/>
  <c r="F61" i="5" s="1"/>
  <c r="F41" i="5"/>
  <c r="B5" i="5"/>
  <c r="E41" i="5" s="1"/>
  <c r="F59" i="5"/>
  <c r="F47" i="5"/>
  <c r="F52" i="5"/>
  <c r="F46" i="5"/>
  <c r="F54" i="5"/>
  <c r="F42" i="5"/>
  <c r="C62" i="5"/>
  <c r="F62" i="5" s="1"/>
  <c r="F58" i="5"/>
  <c r="G49" i="5"/>
  <c r="G58" i="5"/>
  <c r="G51" i="5"/>
  <c r="G60" i="5"/>
  <c r="D56" i="5"/>
  <c r="G56" i="5" s="1"/>
  <c r="G42" i="5"/>
  <c r="G50" i="5"/>
  <c r="G59" i="5"/>
  <c r="G52" i="5"/>
  <c r="D61" i="5"/>
  <c r="G61" i="5" s="1"/>
  <c r="G46" i="5"/>
  <c r="G47" i="5"/>
  <c r="G57" i="5"/>
  <c r="G45" i="5"/>
  <c r="G53" i="5"/>
  <c r="D62" i="5"/>
  <c r="G62" i="5" s="1"/>
  <c r="G54" i="5"/>
  <c r="G48" i="5"/>
  <c r="B62" i="4"/>
  <c r="B58" i="4"/>
  <c r="B42" i="4"/>
  <c r="B61" i="4"/>
  <c r="B54" i="4"/>
  <c r="B39" i="4"/>
  <c r="B60" i="4"/>
  <c r="B48" i="4"/>
  <c r="B46" i="4"/>
  <c r="B59" i="4"/>
  <c r="B53" i="4"/>
  <c r="B40" i="4"/>
  <c r="B62" i="5" l="1"/>
  <c r="E62" i="5" s="1"/>
  <c r="E46" i="5"/>
  <c r="E53" i="5"/>
  <c r="E50" i="5"/>
  <c r="E43" i="5"/>
  <c r="B61" i="5"/>
  <c r="E61" i="5" s="1"/>
  <c r="E48" i="5"/>
  <c r="B56" i="5"/>
  <c r="E56" i="5" s="1"/>
  <c r="F39" i="5"/>
  <c r="B40" i="5"/>
  <c r="E40" i="5" s="1"/>
  <c r="E52" i="5"/>
  <c r="E51" i="5"/>
  <c r="E45" i="5"/>
  <c r="E49" i="5"/>
  <c r="B39" i="5"/>
  <c r="E58" i="5"/>
  <c r="E59" i="5"/>
  <c r="E57" i="5"/>
  <c r="E42" i="5"/>
  <c r="G39" i="5"/>
  <c r="E47" i="5"/>
  <c r="E54" i="5"/>
  <c r="E39" i="5" l="1"/>
  <c r="D60" i="3" l="1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D54" i="3"/>
  <c r="C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8" i="3"/>
  <c r="D47" i="3"/>
  <c r="C47" i="3"/>
  <c r="D46" i="3"/>
  <c r="C46" i="3"/>
  <c r="B46" i="3"/>
  <c r="D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62" i="2" l="1"/>
  <c r="G62" i="2" s="1"/>
  <c r="C62" i="2"/>
  <c r="F62" i="2" s="1"/>
  <c r="B62" i="2"/>
  <c r="E62" i="2" s="1"/>
  <c r="D61" i="2"/>
  <c r="G61" i="2" s="1"/>
  <c r="C61" i="2"/>
  <c r="F61" i="2" s="1"/>
  <c r="B61" i="2"/>
  <c r="E61" i="2" s="1"/>
  <c r="D60" i="2"/>
  <c r="G60" i="2" s="1"/>
  <c r="C60" i="2"/>
  <c r="F60" i="2" s="1"/>
  <c r="B60" i="2"/>
  <c r="E60" i="2" s="1"/>
  <c r="D59" i="2"/>
  <c r="G59" i="2" s="1"/>
  <c r="C59" i="2"/>
  <c r="F59" i="2" s="1"/>
  <c r="B59" i="2"/>
  <c r="E59" i="2" s="1"/>
  <c r="D58" i="2"/>
  <c r="G58" i="2" s="1"/>
  <c r="C58" i="2"/>
  <c r="F58" i="2" s="1"/>
  <c r="B58" i="2"/>
  <c r="E58" i="2" s="1"/>
  <c r="G57" i="2"/>
  <c r="F57" i="2"/>
  <c r="D57" i="2"/>
  <c r="C57" i="2"/>
  <c r="B57" i="2"/>
  <c r="E57" i="2" s="1"/>
  <c r="E56" i="2"/>
  <c r="D56" i="2"/>
  <c r="G56" i="2" s="1"/>
  <c r="C56" i="2"/>
  <c r="F56" i="2" s="1"/>
  <c r="B56" i="2"/>
  <c r="D54" i="2"/>
  <c r="G54" i="2" s="1"/>
  <c r="C54" i="2"/>
  <c r="F54" i="2" s="1"/>
  <c r="B54" i="2"/>
  <c r="E54" i="2" s="1"/>
  <c r="F53" i="2"/>
  <c r="D53" i="2"/>
  <c r="G53" i="2" s="1"/>
  <c r="C53" i="2"/>
  <c r="B53" i="2"/>
  <c r="E53" i="2" s="1"/>
  <c r="E52" i="2"/>
  <c r="D52" i="2"/>
  <c r="G52" i="2" s="1"/>
  <c r="C52" i="2"/>
  <c r="F52" i="2" s="1"/>
  <c r="D51" i="2"/>
  <c r="G51" i="2" s="1"/>
  <c r="C51" i="2"/>
  <c r="F51" i="2" s="1"/>
  <c r="B51" i="2"/>
  <c r="E51" i="2" s="1"/>
  <c r="D50" i="2"/>
  <c r="G50" i="2" s="1"/>
  <c r="C50" i="2"/>
  <c r="F50" i="2" s="1"/>
  <c r="B50" i="2"/>
  <c r="E50" i="2" s="1"/>
  <c r="D49" i="2"/>
  <c r="G49" i="2" s="1"/>
  <c r="C49" i="2"/>
  <c r="F49" i="2" s="1"/>
  <c r="B49" i="2"/>
  <c r="E49" i="2" s="1"/>
  <c r="D48" i="2"/>
  <c r="G48" i="2" s="1"/>
  <c r="C48" i="2"/>
  <c r="F48" i="2" s="1"/>
  <c r="B48" i="2"/>
  <c r="E48" i="2" s="1"/>
  <c r="G47" i="2"/>
  <c r="C47" i="2"/>
  <c r="F47" i="2" s="1"/>
  <c r="B47" i="2"/>
  <c r="E47" i="2" s="1"/>
  <c r="F46" i="2"/>
  <c r="D46" i="2"/>
  <c r="G46" i="2" s="1"/>
  <c r="B46" i="2"/>
  <c r="E46" i="2" s="1"/>
  <c r="E45" i="2"/>
  <c r="D45" i="2"/>
  <c r="G45" i="2" s="1"/>
  <c r="C45" i="2"/>
  <c r="F45" i="2" s="1"/>
  <c r="B45" i="2"/>
  <c r="D44" i="2"/>
  <c r="G44" i="2" s="1"/>
  <c r="C44" i="2"/>
  <c r="F44" i="2" s="1"/>
  <c r="D43" i="2"/>
  <c r="G43" i="2" s="1"/>
  <c r="C43" i="2"/>
  <c r="F43" i="2" s="1"/>
  <c r="B43" i="2"/>
  <c r="E43" i="2" s="1"/>
  <c r="D42" i="2"/>
  <c r="G42" i="2" s="1"/>
  <c r="C42" i="2"/>
  <c r="F42" i="2" s="1"/>
  <c r="B42" i="2"/>
  <c r="E42" i="2" s="1"/>
  <c r="D41" i="2"/>
  <c r="G41" i="2" s="1"/>
  <c r="C41" i="2"/>
  <c r="F41" i="2" s="1"/>
  <c r="B41" i="2"/>
  <c r="E41" i="2" s="1"/>
  <c r="D40" i="2"/>
  <c r="G40" i="2" s="1"/>
  <c r="C40" i="2"/>
  <c r="F40" i="2" s="1"/>
  <c r="B40" i="2"/>
  <c r="E40" i="2" s="1"/>
  <c r="D39" i="2"/>
  <c r="C39" i="2"/>
  <c r="B39" i="2"/>
  <c r="E39" i="2" l="1"/>
  <c r="F39" i="2"/>
  <c r="G39" i="2"/>
  <c r="D62" i="1" l="1"/>
  <c r="G62" i="1" s="1"/>
  <c r="F62" i="1"/>
  <c r="E62" i="1"/>
  <c r="D61" i="1"/>
  <c r="G61" i="1" s="1"/>
  <c r="F61" i="1"/>
  <c r="E61" i="1"/>
  <c r="D60" i="1"/>
  <c r="G60" i="1" s="1"/>
  <c r="F60" i="1"/>
  <c r="F59" i="1"/>
  <c r="D59" i="1"/>
  <c r="G59" i="1" s="1"/>
  <c r="E59" i="1"/>
  <c r="F58" i="1"/>
  <c r="E58" i="1"/>
  <c r="D58" i="1"/>
  <c r="G58" i="1" s="1"/>
  <c r="D57" i="1"/>
  <c r="G57" i="1" s="1"/>
  <c r="F57" i="1"/>
  <c r="E57" i="1"/>
  <c r="F56" i="1"/>
  <c r="D56" i="1"/>
  <c r="G56" i="1" s="1"/>
  <c r="E56" i="1"/>
  <c r="G54" i="1"/>
  <c r="F54" i="1"/>
  <c r="D54" i="1"/>
  <c r="E54" i="1"/>
  <c r="F53" i="1"/>
  <c r="E53" i="1"/>
  <c r="D53" i="1"/>
  <c r="G53" i="1" s="1"/>
  <c r="G52" i="1"/>
  <c r="F52" i="1"/>
  <c r="E52" i="1"/>
  <c r="F51" i="1"/>
  <c r="D51" i="1"/>
  <c r="G51" i="1" s="1"/>
  <c r="E51" i="1"/>
  <c r="D50" i="1"/>
  <c r="G50" i="1" s="1"/>
  <c r="E50" i="1"/>
  <c r="F49" i="1"/>
  <c r="D49" i="1"/>
  <c r="G49" i="1" s="1"/>
  <c r="E49" i="1"/>
  <c r="F48" i="1"/>
  <c r="D48" i="1"/>
  <c r="G48" i="1" s="1"/>
  <c r="E48" i="1"/>
  <c r="F47" i="1"/>
  <c r="E47" i="1"/>
  <c r="D47" i="1"/>
  <c r="G47" i="1" s="1"/>
  <c r="G46" i="1"/>
  <c r="F46" i="1"/>
  <c r="E46" i="1"/>
  <c r="E45" i="1"/>
  <c r="D45" i="1"/>
  <c r="G45" i="1" s="1"/>
  <c r="F45" i="1"/>
  <c r="D44" i="1"/>
  <c r="G44" i="1" s="1"/>
  <c r="F44" i="1"/>
  <c r="D43" i="1"/>
  <c r="G43" i="1" s="1"/>
  <c r="F43" i="1"/>
  <c r="E43" i="1"/>
  <c r="E42" i="1"/>
  <c r="D42" i="1"/>
  <c r="G42" i="1" s="1"/>
  <c r="F42" i="1"/>
  <c r="D41" i="1"/>
  <c r="G41" i="1" s="1"/>
  <c r="F41" i="1"/>
  <c r="E41" i="1"/>
  <c r="D40" i="1"/>
  <c r="G40" i="1" s="1"/>
  <c r="F40" i="1"/>
  <c r="E40" i="1"/>
  <c r="D39" i="1"/>
  <c r="C39" i="1"/>
  <c r="B39" i="1"/>
  <c r="F39" i="1" l="1"/>
  <c r="E39" i="1"/>
  <c r="G39" i="1"/>
</calcChain>
</file>

<file path=xl/sharedStrings.xml><?xml version="1.0" encoding="utf-8"?>
<sst xmlns="http://schemas.openxmlformats.org/spreadsheetml/2006/main" count="319" uniqueCount="53">
  <si>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</si>
  <si>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</si>
  <si>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</si>
  <si>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</si>
  <si>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</si>
  <si>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</si>
  <si>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</si>
  <si>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</si>
  <si>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</si>
  <si>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</si>
  <si>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</si>
  <si>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</si>
  <si>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</si>
  <si>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</si>
  <si>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</si>
  <si>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</si>
  <si>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</si>
  <si>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</si>
  <si>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</si>
  <si>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</si>
  <si>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</si>
  <si>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</si>
  <si>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</si>
  <si>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</si>
  <si>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</si>
  <si>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</si>
  <si>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</si>
  <si>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</si>
  <si>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</si>
  <si>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</si>
  <si>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</si>
  <si>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</si>
  <si>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</si>
  <si>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. 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</si>
  <si>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</si>
  <si>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</si>
  <si>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ตารางที่  4   จำนวน และร้อยละของผู้มีงานทำ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</si>
  <si>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</si>
  <si>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ไตรมาสที่ 2 พ.ศ. 2562</t>
  </si>
  <si>
    <t>ตารางที่  4   จำนวน และร้อยละของผู้มีงานทำ จำแนกตามอุตสาหกรรม และเพศ</t>
  </si>
  <si>
    <t xml:space="preserve"> . .</t>
  </si>
  <si>
    <t xml:space="preserve">    . . จำนวนเล็กน้อย</t>
  </si>
  <si>
    <t>-</t>
  </si>
  <si>
    <t xml:space="preserve">                ไตรมาสที่ 1 พ.ศ. 2564</t>
  </si>
  <si>
    <t xml:space="preserve">                 ไตรมาสที่ 2 พ.ศ. 2564</t>
  </si>
  <si>
    <t xml:space="preserve">                 ไตรมาสที่ 2 พ.ศ. 2564 (ต่อ)</t>
  </si>
  <si>
    <t xml:space="preserve">                ไตรมาสที่ 1 พ.ศ. 2564 (ต่อ)</t>
  </si>
  <si>
    <t xml:space="preserve">                 ไตรมาสที่ 3 พ.ศ. 2564</t>
  </si>
  <si>
    <t xml:space="preserve">                 ไตรมาสที่ 3 พ.ศ. 2564 (ต่อ)</t>
  </si>
  <si>
    <t>ตารางที่  4   ประชากรอายุ 15 ปีขึ้นไป ที่มีงานทำ จำแนกตามอุตสาหกรรม และเพศ พ.ศ. 2564</t>
  </si>
  <si>
    <t xml:space="preserve">                 ไตรมาสที่ 4 พ.ศ. 2564</t>
  </si>
  <si>
    <t xml:space="preserve">                 ไตรมาสที่ 4 พ.ศ. 2564 (ต่อ)</t>
  </si>
  <si>
    <t>ตารางที่  4   ประชากรอายุ 15 ปีขึ้นไป จำแนกตามอุตสาหกรรม และเพศ พ.ศ.2564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</si>
</sst>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_-;_-@_-"/>
    <numFmt numFmtId="190" formatCode="0.000"/>
    <numFmt numFmtId="191" formatCode="_-* #,##0.0_-;\-* #,##0.0_-;_-* &quot;-&quot;??_-;_-@_-"/>
    <numFmt numFmtId="192" formatCode="_-* #,##0.000_-;\-* #,##0.000_-;_-* &quot;-&quot;_-;_-@_-"/>
    <numFmt numFmtId="193" formatCode="_-* #,##0.00_-;\-* #,##0.00_-;_-* &quot;-&quot;_-;_-@_-"/>
    <numFmt numFmtId="194" formatCode=".\ .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8"/>
      <color rgb="FFFF0000"/>
      <name val="TH SarabunPSK"/>
      <family val="2"/>
    </font>
    <font>
      <sz val="14"/>
      <name val="CordiaUPC"/>
      <family val="2"/>
      <charset val="222"/>
    </font>
    <font>
      <sz val="18"/>
      <color indexed="8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6"/>
      <name val="TH SarabunPSK"/>
      <family val="2"/>
      <charset val="222"/>
    </font>
    <font>
      <sz val="16"/>
      <name val="CordiaUPC"/>
      <family val="2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0" applyFont="1"/>
    <xf numFmtId="0" fontId="3" fillId="0" borderId="0" xfId="0" applyFont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2" fillId="0" borderId="0" xfId="2" applyFont="1" applyBorder="1" applyAlignment="1">
      <alignment horizontal="center"/>
    </xf>
    <xf numFmtId="187" fontId="2" fillId="0" borderId="0" xfId="1" applyNumberFormat="1" applyFont="1" applyAlignment="1">
      <alignment horizontal="right"/>
    </xf>
    <xf numFmtId="0" fontId="4" fillId="0" borderId="0" xfId="2" applyFont="1" applyAlignment="1">
      <alignment horizontal="center"/>
    </xf>
    <xf numFmtId="187" fontId="2" fillId="0" borderId="0" xfId="1" applyNumberFormat="1" applyFont="1" applyAlignment="1">
      <alignment horizontal="right" wrapText="1"/>
    </xf>
    <xf numFmtId="41" fontId="2" fillId="0" borderId="0" xfId="2" applyNumberFormat="1" applyFont="1" applyAlignment="1">
      <alignment vertical="center"/>
    </xf>
    <xf numFmtId="188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quotePrefix="1" applyFont="1" applyAlignment="1" applyProtection="1">
      <alignment horizontal="left"/>
    </xf>
    <xf numFmtId="187" fontId="3" fillId="0" borderId="0" xfId="1" applyNumberFormat="1" applyFont="1" applyAlignment="1">
      <alignment horizontal="right" wrapText="1"/>
    </xf>
    <xf numFmtId="188" fontId="3" fillId="0" borderId="0" xfId="2" applyNumberFormat="1" applyFont="1" applyAlignment="1">
      <alignment vertical="center"/>
    </xf>
    <xf numFmtId="41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 applyProtection="1">
      <alignment horizontal="left"/>
    </xf>
    <xf numFmtId="188" fontId="3" fillId="0" borderId="0" xfId="2" applyNumberFormat="1" applyFont="1"/>
    <xf numFmtId="0" fontId="5" fillId="0" borderId="0" xfId="2" applyFont="1" applyBorder="1" applyAlignment="1" applyProtection="1">
      <alignment horizontal="left"/>
    </xf>
    <xf numFmtId="188" fontId="3" fillId="0" borderId="0" xfId="2" applyNumberFormat="1" applyFont="1" applyBorder="1"/>
    <xf numFmtId="0" fontId="3" fillId="0" borderId="0" xfId="2" applyFont="1" applyBorder="1"/>
    <xf numFmtId="0" fontId="5" fillId="0" borderId="0" xfId="2" applyFont="1" applyBorder="1" applyAlignment="1"/>
    <xf numFmtId="187" fontId="2" fillId="0" borderId="0" xfId="1" applyNumberFormat="1" applyFont="1" applyAlignment="1">
      <alignment vertical="center"/>
    </xf>
    <xf numFmtId="187" fontId="3" fillId="0" borderId="0" xfId="1" applyNumberFormat="1" applyFont="1"/>
    <xf numFmtId="0" fontId="5" fillId="0" borderId="0" xfId="2" applyFont="1" applyAlignment="1"/>
    <xf numFmtId="0" fontId="3" fillId="0" borderId="0" xfId="2" applyFont="1" applyAlignment="1">
      <alignment horizontal="right" wrapText="1"/>
    </xf>
    <xf numFmtId="0" fontId="5" fillId="0" borderId="3" xfId="2" applyFont="1" applyBorder="1" applyAlignment="1"/>
    <xf numFmtId="187" fontId="3" fillId="0" borderId="3" xfId="1" applyNumberFormat="1" applyFont="1" applyBorder="1" applyAlignment="1">
      <alignment horizontal="right" wrapText="1"/>
    </xf>
    <xf numFmtId="0" fontId="5" fillId="0" borderId="0" xfId="2" applyFont="1" applyBorder="1"/>
    <xf numFmtId="187" fontId="4" fillId="0" borderId="2" xfId="3" applyNumberFormat="1" applyFont="1" applyBorder="1" applyAlignment="1">
      <alignment horizontal="right"/>
    </xf>
    <xf numFmtId="187" fontId="5" fillId="0" borderId="0" xfId="3" applyNumberFormat="1" applyFont="1" applyBorder="1" applyAlignment="1">
      <alignment horizontal="center"/>
    </xf>
    <xf numFmtId="187" fontId="4" fillId="0" borderId="0" xfId="3" applyNumberFormat="1" applyFont="1" applyBorder="1" applyAlignment="1">
      <alignment horizontal="right"/>
    </xf>
    <xf numFmtId="0" fontId="4" fillId="0" borderId="1" xfId="2" applyFont="1" applyBorder="1" applyAlignment="1">
      <alignment horizontal="center" vertical="center"/>
    </xf>
    <xf numFmtId="0" fontId="5" fillId="0" borderId="0" xfId="2" applyFont="1"/>
    <xf numFmtId="0" fontId="4" fillId="0" borderId="0" xfId="2" applyFont="1" applyAlignment="1">
      <alignment horizontal="center"/>
    </xf>
    <xf numFmtId="189" fontId="4" fillId="0" borderId="0" xfId="2" applyNumberFormat="1" applyFont="1" applyAlignment="1">
      <alignment horizontal="right" wrapText="1"/>
    </xf>
    <xf numFmtId="189" fontId="2" fillId="0" borderId="0" xfId="2" applyNumberFormat="1" applyFont="1" applyAlignment="1">
      <alignment vertical="center"/>
    </xf>
    <xf numFmtId="188" fontId="2" fillId="0" borderId="0" xfId="2" applyNumberFormat="1" applyFont="1" applyAlignment="1">
      <alignment horizontal="right"/>
    </xf>
    <xf numFmtId="190" fontId="2" fillId="0" borderId="0" xfId="2" applyNumberFormat="1" applyFont="1" applyAlignment="1">
      <alignment vertical="center"/>
    </xf>
    <xf numFmtId="189" fontId="3" fillId="0" borderId="0" xfId="2" applyNumberFormat="1" applyFont="1" applyAlignment="1">
      <alignment horizontal="right" wrapText="1"/>
    </xf>
    <xf numFmtId="188" fontId="3" fillId="0" borderId="0" xfId="2" applyNumberFormat="1" applyFont="1" applyAlignment="1">
      <alignment horizontal="right"/>
    </xf>
    <xf numFmtId="191" fontId="3" fillId="0" borderId="0" xfId="1" applyNumberFormat="1" applyFont="1" applyAlignment="1">
      <alignment horizontal="right" wrapText="1"/>
    </xf>
    <xf numFmtId="189" fontId="3" fillId="0" borderId="3" xfId="2" applyNumberFormat="1" applyFont="1" applyBorder="1" applyAlignment="1">
      <alignment horizontal="right" wrapText="1"/>
    </xf>
    <xf numFmtId="188" fontId="5" fillId="0" borderId="0" xfId="2" applyNumberFormat="1" applyFont="1"/>
    <xf numFmtId="188" fontId="5" fillId="0" borderId="2" xfId="2" applyNumberFormat="1" applyFont="1" applyBorder="1"/>
    <xf numFmtId="0" fontId="6" fillId="0" borderId="0" xfId="0" applyFont="1" applyAlignment="1">
      <alignment vertical="top"/>
    </xf>
    <xf numFmtId="189" fontId="5" fillId="0" borderId="0" xfId="2" applyNumberFormat="1" applyFont="1" applyAlignment="1">
      <alignment horizontal="right" wrapText="1"/>
    </xf>
    <xf numFmtId="189" fontId="8" fillId="0" borderId="0" xfId="2" applyNumberFormat="1" applyFont="1" applyAlignment="1">
      <alignment horizontal="right" wrapText="1"/>
    </xf>
    <xf numFmtId="189" fontId="5" fillId="0" borderId="3" xfId="2" applyNumberFormat="1" applyFont="1" applyBorder="1" applyAlignment="1">
      <alignment horizontal="right" wrapText="1"/>
    </xf>
    <xf numFmtId="0" fontId="2" fillId="0" borderId="0" xfId="2" applyFont="1" applyAlignment="1">
      <alignment horizontal="center"/>
    </xf>
    <xf numFmtId="0" fontId="3" fillId="0" borderId="0" xfId="2" quotePrefix="1" applyFont="1" applyAlignment="1" applyProtection="1">
      <alignment horizontal="left"/>
    </xf>
    <xf numFmtId="0" fontId="3" fillId="0" borderId="0" xfId="2" applyFont="1" applyAlignment="1" applyProtection="1">
      <alignment horizontal="left"/>
    </xf>
    <xf numFmtId="0" fontId="3" fillId="0" borderId="0" xfId="2" applyFont="1" applyBorder="1" applyAlignment="1" applyProtection="1">
      <alignment horizontal="left"/>
    </xf>
    <xf numFmtId="0" fontId="3" fillId="0" borderId="0" xfId="2" applyFont="1" applyBorder="1" applyAlignment="1"/>
    <xf numFmtId="0" fontId="3" fillId="0" borderId="0" xfId="2" applyFont="1" applyAlignment="1"/>
    <xf numFmtId="0" fontId="3" fillId="0" borderId="3" xfId="2" applyFont="1" applyBorder="1" applyAlignment="1"/>
    <xf numFmtId="187" fontId="2" fillId="0" borderId="0" xfId="3" applyNumberFormat="1" applyFont="1" applyBorder="1" applyAlignment="1">
      <alignment horizontal="right"/>
    </xf>
    <xf numFmtId="187" fontId="3" fillId="0" borderId="0" xfId="3" applyNumberFormat="1" applyFont="1" applyBorder="1" applyAlignment="1">
      <alignment horizontal="center"/>
    </xf>
    <xf numFmtId="0" fontId="9" fillId="0" borderId="0" xfId="0" applyFont="1"/>
    <xf numFmtId="0" fontId="2" fillId="0" borderId="1" xfId="2" applyFont="1" applyBorder="1" applyAlignment="1">
      <alignment horizontal="center" vertical="center"/>
    </xf>
    <xf numFmtId="189" fontId="2" fillId="0" borderId="0" xfId="2" applyNumberFormat="1" applyFont="1" applyAlignment="1">
      <alignment horizontal="right" wrapText="1"/>
    </xf>
    <xf numFmtId="189" fontId="3" fillId="0" borderId="0" xfId="2" applyNumberFormat="1" applyFont="1" applyBorder="1" applyAlignment="1">
      <alignment horizontal="right" wrapText="1"/>
    </xf>
    <xf numFmtId="192" fontId="3" fillId="0" borderId="0" xfId="2" applyNumberFormat="1" applyFont="1" applyBorder="1" applyAlignment="1">
      <alignment horizontal="right" wrapText="1"/>
    </xf>
    <xf numFmtId="192" fontId="3" fillId="0" borderId="3" xfId="2" applyNumberFormat="1" applyFont="1" applyBorder="1" applyAlignment="1">
      <alignment horizontal="right" wrapText="1"/>
    </xf>
    <xf numFmtId="0" fontId="2" fillId="0" borderId="0" xfId="5" applyFont="1"/>
    <xf numFmtId="0" fontId="3" fillId="0" borderId="0" xfId="5" applyFont="1"/>
    <xf numFmtId="0" fontId="2" fillId="0" borderId="1" xfId="5" applyFont="1" applyBorder="1" applyAlignment="1">
      <alignment horizontal="center"/>
    </xf>
    <xf numFmtId="0" fontId="2" fillId="0" borderId="1" xfId="5" applyFont="1" applyBorder="1" applyAlignment="1">
      <alignment horizontal="right"/>
    </xf>
    <xf numFmtId="0" fontId="4" fillId="0" borderId="1" xfId="5" applyFont="1" applyBorder="1" applyAlignment="1">
      <alignment horizontal="right"/>
    </xf>
    <xf numFmtId="0" fontId="2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88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0" fontId="5" fillId="0" borderId="0" xfId="5" quotePrefix="1" applyFont="1" applyAlignment="1">
      <alignment horizontal="left"/>
    </xf>
    <xf numFmtId="188" fontId="3" fillId="0" borderId="0" xfId="5" applyNumberFormat="1" applyFont="1" applyAlignment="1">
      <alignment vertical="center"/>
    </xf>
    <xf numFmtId="41" fontId="3" fillId="0" borderId="0" xfId="5" applyNumberFormat="1" applyFont="1" applyAlignment="1">
      <alignment vertical="center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left"/>
    </xf>
    <xf numFmtId="188" fontId="3" fillId="0" borderId="0" xfId="5" applyNumberFormat="1" applyFont="1"/>
    <xf numFmtId="0" fontId="5" fillId="0" borderId="0" xfId="5" applyFont="1"/>
    <xf numFmtId="0" fontId="5" fillId="0" borderId="3" xfId="5" applyFont="1" applyBorder="1"/>
    <xf numFmtId="187" fontId="4" fillId="0" borderId="2" xfId="6" applyNumberFormat="1" applyFont="1" applyBorder="1" applyAlignment="1">
      <alignment horizontal="right"/>
    </xf>
    <xf numFmtId="187" fontId="5" fillId="0" borderId="0" xfId="6" applyNumberFormat="1" applyFont="1" applyAlignment="1">
      <alignment horizontal="center"/>
    </xf>
    <xf numFmtId="187" fontId="4" fillId="0" borderId="0" xfId="6" applyNumberFormat="1" applyFont="1" applyAlignment="1">
      <alignment horizontal="right"/>
    </xf>
    <xf numFmtId="0" fontId="4" fillId="0" borderId="1" xfId="5" applyFont="1" applyBorder="1" applyAlignment="1">
      <alignment horizontal="center" vertical="center"/>
    </xf>
    <xf numFmtId="189" fontId="2" fillId="0" borderId="0" xfId="5" applyNumberFormat="1" applyFont="1" applyAlignment="1">
      <alignment horizontal="right"/>
    </xf>
    <xf numFmtId="188" fontId="2" fillId="0" borderId="0" xfId="5" applyNumberFormat="1" applyFont="1" applyAlignment="1">
      <alignment horizontal="right"/>
    </xf>
    <xf numFmtId="190" fontId="2" fillId="0" borderId="0" xfId="5" applyNumberFormat="1" applyFont="1" applyAlignment="1">
      <alignment vertical="center"/>
    </xf>
    <xf numFmtId="189" fontId="2" fillId="0" borderId="0" xfId="5" applyNumberFormat="1" applyFont="1" applyAlignment="1">
      <alignment vertical="center"/>
    </xf>
    <xf numFmtId="189" fontId="3" fillId="0" borderId="0" xfId="5" applyNumberFormat="1" applyFont="1" applyAlignment="1">
      <alignment horizontal="right"/>
    </xf>
    <xf numFmtId="188" fontId="3" fillId="0" borderId="0" xfId="5" applyNumberFormat="1" applyFont="1" applyAlignment="1">
      <alignment horizontal="right"/>
    </xf>
    <xf numFmtId="189" fontId="5" fillId="0" borderId="0" xfId="5" applyNumberFormat="1" applyFont="1" applyAlignment="1">
      <alignment horizontal="right"/>
    </xf>
    <xf numFmtId="193" fontId="5" fillId="0" borderId="0" xfId="5" applyNumberFormat="1" applyFont="1" applyAlignment="1">
      <alignment horizontal="right"/>
    </xf>
    <xf numFmtId="189" fontId="5" fillId="0" borderId="3" xfId="5" applyNumberFormat="1" applyFont="1" applyBorder="1" applyAlignment="1">
      <alignment horizontal="right"/>
    </xf>
    <xf numFmtId="193" fontId="5" fillId="0" borderId="3" xfId="5" applyNumberFormat="1" applyFont="1" applyBorder="1" applyAlignment="1">
      <alignment horizontal="right"/>
    </xf>
    <xf numFmtId="188" fontId="5" fillId="0" borderId="0" xfId="5" applyNumberFormat="1" applyFont="1"/>
    <xf numFmtId="0" fontId="10" fillId="0" borderId="0" xfId="5" applyFont="1"/>
    <xf numFmtId="188" fontId="11" fillId="0" borderId="0" xfId="5" applyNumberFormat="1" applyFont="1"/>
    <xf numFmtId="0" fontId="12" fillId="0" borderId="0" xfId="5" applyFont="1"/>
    <xf numFmtId="0" fontId="13" fillId="0" borderId="0" xfId="0" applyFont="1"/>
    <xf numFmtId="188" fontId="5" fillId="0" borderId="0" xfId="2" applyNumberFormat="1" applyFont="1" applyBorder="1"/>
    <xf numFmtId="193" fontId="3" fillId="0" borderId="0" xfId="2" applyNumberFormat="1" applyFont="1" applyAlignment="1">
      <alignment horizontal="right" wrapText="1"/>
    </xf>
    <xf numFmtId="41" fontId="3" fillId="0" borderId="0" xfId="2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" fontId="3" fillId="0" borderId="0" xfId="2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right" wrapText="1"/>
    </xf>
    <xf numFmtId="1" fontId="3" fillId="0" borderId="0" xfId="2" applyNumberFormat="1" applyFont="1" applyAlignment="1">
      <alignment horizontal="right" wrapText="1"/>
    </xf>
    <xf numFmtId="43" fontId="3" fillId="0" borderId="0" xfId="2" applyNumberFormat="1" applyFont="1" applyAlignment="1">
      <alignment horizontal="right" vertical="center" wrapText="1"/>
    </xf>
    <xf numFmtId="43" fontId="3" fillId="0" borderId="3" xfId="2" applyNumberFormat="1" applyFont="1" applyBorder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187" fontId="3" fillId="0" borderId="3" xfId="1" applyNumberFormat="1" applyFont="1" applyBorder="1" applyAlignment="1">
      <alignment horizontal="right" vertical="center" wrapText="1"/>
    </xf>
    <xf numFmtId="187" fontId="3" fillId="0" borderId="0" xfId="1" applyNumberFormat="1" applyFont="1" applyBorder="1" applyAlignment="1">
      <alignment horizontal="right" vertical="center" wrapText="1"/>
    </xf>
    <xf numFmtId="194" fontId="5" fillId="0" borderId="0" xfId="2" applyNumberFormat="1" applyFont="1" applyAlignment="1">
      <alignment horizontal="right" wrapText="1"/>
    </xf>
    <xf numFmtId="0" fontId="14" fillId="0" borderId="0" xfId="0" applyFont="1" applyAlignment="1">
      <alignment vertical="top"/>
    </xf>
    <xf numFmtId="0" fontId="2" fillId="0" borderId="2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/>
    </xf>
  </cellXfs>
  <cellStyles count="7">
    <cellStyle name="Comma 2" xfId="3" xr:uid="{00000000-0005-0000-0000-000000000000}"/>
    <cellStyle name="Comma 2 2" xfId="6" xr:uid="{00000000-0005-0000-0000-000001000000}"/>
    <cellStyle name="Normal 2" xfId="2" xr:uid="{00000000-0005-0000-0000-000002000000}"/>
    <cellStyle name="Normal 2 2" xfId="5" xr:uid="{00000000-0005-0000-0000-000003000000}"/>
    <cellStyle name="เครื่องหมายจุลภาค 2" xfId="4" xr:uid="{00000000-0005-0000-0000-000005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8291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51485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8291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1004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1004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100488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8291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51485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8291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9828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98282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278100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278100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278100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278100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119061</xdr:colOff>
      <xdr:row>46</xdr:row>
      <xdr:rowOff>238125</xdr:rowOff>
    </xdr:from>
    <xdr:to>
      <xdr:col>4</xdr:col>
      <xdr:colOff>119061</xdr:colOff>
      <xdr:row>47</xdr:row>
      <xdr:rowOff>238125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148511" y="151257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44</xdr:row>
      <xdr:rowOff>238125</xdr:rowOff>
    </xdr:from>
    <xdr:to>
      <xdr:col>4</xdr:col>
      <xdr:colOff>0</xdr:colOff>
      <xdr:row>45</xdr:row>
      <xdr:rowOff>190723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535150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5923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48875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47625</xdr:rowOff>
    </xdr:from>
    <xdr:to>
      <xdr:col>4</xdr:col>
      <xdr:colOff>0</xdr:colOff>
      <xdr:row>46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639925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48875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48875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47625</xdr:rowOff>
    </xdr:from>
    <xdr:to>
      <xdr:col>4</xdr:col>
      <xdr:colOff>0</xdr:colOff>
      <xdr:row>46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639925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48875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708660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708660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08660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708660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708660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08660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08660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08660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08660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708660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708660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67"/>
  <sheetViews>
    <sheetView showGridLines="0" view="pageBreakPreview" zoomScale="86" zoomScaleNormal="75" zoomScaleSheetLayoutView="86" workbookViewId="0">
      <selection activeCell="A37" sqref="A37"/>
    </sheetView>
  </sheetViews>
  <sheetFormatPr defaultRowHeight="18" customHeight="1" x14ac:dyDescent="0.35"/>
  <cols>
    <col min="1" max="1" width="63.28515625" style="69" customWidth="1"/>
    <col min="2" max="2" width="14.7109375" style="69" customWidth="1"/>
    <col min="3" max="4" width="13.7109375" style="69" customWidth="1"/>
    <col min="5" max="5" width="9.5703125" style="69" bestFit="1" customWidth="1"/>
    <col min="6" max="6" width="11.140625" style="69" bestFit="1" customWidth="1"/>
    <col min="7" max="16384" width="9.140625" style="69"/>
  </cols>
  <sheetData>
    <row r="1" spans="1:6" s="68" customFormat="1" ht="28.5" customHeight="1" x14ac:dyDescent="0.35">
      <c r="A1" s="68" t="s">
        <v>36</v>
      </c>
      <c r="B1" s="69"/>
      <c r="C1" s="69"/>
      <c r="D1" s="69"/>
    </row>
    <row r="2" spans="1:6" s="4" customFormat="1" ht="25.5" customHeight="1" x14ac:dyDescent="0.35">
      <c r="A2" s="3" t="s">
        <v>43</v>
      </c>
    </row>
    <row r="3" spans="1:6" s="68" customFormat="1" ht="23.25" x14ac:dyDescent="0.35">
      <c r="A3" s="70" t="s">
        <v>1</v>
      </c>
      <c r="B3" s="71" t="s">
        <v>2</v>
      </c>
      <c r="C3" s="72" t="s">
        <v>3</v>
      </c>
      <c r="D3" s="71" t="s">
        <v>4</v>
      </c>
    </row>
    <row r="4" spans="1:6" s="68" customFormat="1" ht="23.25" x14ac:dyDescent="0.35">
      <c r="A4" s="73"/>
      <c r="B4" s="118" t="s">
        <v>5</v>
      </c>
      <c r="C4" s="118"/>
      <c r="D4" s="118"/>
    </row>
    <row r="5" spans="1:6" s="76" customFormat="1" ht="23.25" x14ac:dyDescent="0.35">
      <c r="A5" s="74" t="s">
        <v>6</v>
      </c>
      <c r="B5" s="11">
        <v>303698.78999999998</v>
      </c>
      <c r="C5" s="11">
        <v>163648.25</v>
      </c>
      <c r="D5" s="11">
        <v>140050.54</v>
      </c>
      <c r="E5" s="75"/>
    </row>
    <row r="6" spans="1:6" s="80" customFormat="1" ht="28.5" customHeight="1" x14ac:dyDescent="0.35">
      <c r="A6" s="77" t="s">
        <v>7</v>
      </c>
      <c r="B6" s="16">
        <v>175048.71</v>
      </c>
      <c r="C6" s="16">
        <v>99315.03</v>
      </c>
      <c r="D6" s="16">
        <v>75733.67</v>
      </c>
      <c r="E6" s="78"/>
      <c r="F6" s="79"/>
    </row>
    <row r="7" spans="1:6" s="80" customFormat="1" ht="28.5" customHeight="1" x14ac:dyDescent="0.35">
      <c r="A7" s="81" t="s">
        <v>8</v>
      </c>
      <c r="B7" s="16">
        <v>421.22</v>
      </c>
      <c r="C7" s="16">
        <v>421.22</v>
      </c>
      <c r="D7" s="16">
        <v>0</v>
      </c>
      <c r="E7" s="78"/>
    </row>
    <row r="8" spans="1:6" s="80" customFormat="1" ht="28.5" customHeight="1" x14ac:dyDescent="0.35">
      <c r="A8" s="81" t="s">
        <v>9</v>
      </c>
      <c r="B8" s="16">
        <v>7798.55</v>
      </c>
      <c r="C8" s="16">
        <v>4468.66</v>
      </c>
      <c r="D8" s="16">
        <v>3329.89</v>
      </c>
      <c r="E8" s="78"/>
    </row>
    <row r="9" spans="1:6" s="80" customFormat="1" ht="28.5" customHeight="1" x14ac:dyDescent="0.35">
      <c r="A9" s="77" t="s">
        <v>10</v>
      </c>
      <c r="B9" s="16">
        <v>631.83000000000004</v>
      </c>
      <c r="C9" s="16">
        <v>525.04999999999995</v>
      </c>
      <c r="D9" s="16">
        <v>106.78</v>
      </c>
      <c r="E9" s="78"/>
    </row>
    <row r="10" spans="1:6" s="80" customFormat="1" ht="28.5" customHeight="1" x14ac:dyDescent="0.35">
      <c r="A10" s="81" t="s">
        <v>11</v>
      </c>
      <c r="B10" s="16">
        <v>423.87</v>
      </c>
      <c r="C10" s="16">
        <v>0</v>
      </c>
      <c r="D10" s="16">
        <v>423.87</v>
      </c>
      <c r="E10" s="78"/>
    </row>
    <row r="11" spans="1:6" ht="28.5" customHeight="1" x14ac:dyDescent="0.35">
      <c r="A11" s="77" t="s">
        <v>12</v>
      </c>
      <c r="B11" s="16">
        <v>9729.17</v>
      </c>
      <c r="C11" s="16">
        <v>8036.48</v>
      </c>
      <c r="D11" s="16">
        <v>1692.69</v>
      </c>
      <c r="E11" s="82"/>
    </row>
    <row r="12" spans="1:6" ht="28.5" customHeight="1" x14ac:dyDescent="0.35">
      <c r="A12" s="81" t="s">
        <v>13</v>
      </c>
      <c r="B12" s="16">
        <v>34537.19</v>
      </c>
      <c r="C12" s="16">
        <v>15004.58</v>
      </c>
      <c r="D12" s="16">
        <v>19532.61</v>
      </c>
      <c r="E12" s="82"/>
    </row>
    <row r="13" spans="1:6" ht="28.5" customHeight="1" x14ac:dyDescent="0.35">
      <c r="A13" s="81" t="s">
        <v>14</v>
      </c>
      <c r="B13" s="16">
        <v>1403.86</v>
      </c>
      <c r="C13" s="16">
        <v>1074.94</v>
      </c>
      <c r="D13" s="16">
        <v>328.92</v>
      </c>
      <c r="E13" s="82"/>
    </row>
    <row r="14" spans="1:6" ht="28.5" customHeight="1" x14ac:dyDescent="0.35">
      <c r="A14" s="81" t="s">
        <v>15</v>
      </c>
      <c r="B14" s="16">
        <v>10438.25</v>
      </c>
      <c r="C14" s="16">
        <v>2953.14</v>
      </c>
      <c r="D14" s="16">
        <v>7485.11</v>
      </c>
      <c r="E14" s="82"/>
    </row>
    <row r="15" spans="1:6" ht="28.5" customHeight="1" x14ac:dyDescent="0.35">
      <c r="A15" s="83" t="s">
        <v>16</v>
      </c>
      <c r="B15" s="16">
        <v>229.43</v>
      </c>
      <c r="C15" s="16">
        <v>229.43</v>
      </c>
      <c r="D15" s="16">
        <v>0</v>
      </c>
      <c r="E15" s="82"/>
    </row>
    <row r="16" spans="1:6" ht="28.5" customHeight="1" x14ac:dyDescent="0.35">
      <c r="A16" s="83" t="s">
        <v>17</v>
      </c>
      <c r="B16" s="16">
        <v>804.95</v>
      </c>
      <c r="C16" s="16">
        <v>0</v>
      </c>
      <c r="D16" s="16">
        <v>804.95</v>
      </c>
      <c r="E16" s="82"/>
    </row>
    <row r="17" spans="1:5" ht="28.5" customHeight="1" x14ac:dyDescent="0.35">
      <c r="A17" s="83" t="s">
        <v>18</v>
      </c>
      <c r="B17" s="16">
        <v>0</v>
      </c>
      <c r="C17" s="16">
        <v>0</v>
      </c>
      <c r="D17" s="16">
        <v>0</v>
      </c>
      <c r="E17" s="82"/>
    </row>
    <row r="18" spans="1:5" ht="28.5" customHeight="1" x14ac:dyDescent="0.35">
      <c r="A18" s="83" t="s">
        <v>19</v>
      </c>
      <c r="B18" s="16">
        <v>233.96</v>
      </c>
      <c r="C18" s="16">
        <v>108.53</v>
      </c>
      <c r="D18" s="16">
        <v>125.43</v>
      </c>
      <c r="E18" s="82"/>
    </row>
    <row r="19" spans="1:5" ht="28.5" customHeight="1" x14ac:dyDescent="0.35">
      <c r="A19" s="83" t="s">
        <v>20</v>
      </c>
      <c r="B19" s="16">
        <v>0</v>
      </c>
      <c r="C19" s="16">
        <v>0</v>
      </c>
      <c r="D19" s="16">
        <v>0</v>
      </c>
      <c r="E19" s="82"/>
    </row>
    <row r="20" spans="1:5" ht="28.5" customHeight="1" x14ac:dyDescent="0.35">
      <c r="A20" s="83" t="s">
        <v>21</v>
      </c>
      <c r="B20" s="16">
        <v>14396.89</v>
      </c>
      <c r="C20" s="16">
        <v>8722.36</v>
      </c>
      <c r="D20" s="16">
        <v>5674.53</v>
      </c>
      <c r="E20" s="82"/>
    </row>
    <row r="21" spans="1:5" ht="23.25" customHeight="1" x14ac:dyDescent="0.35">
      <c r="A21" s="83" t="s">
        <v>22</v>
      </c>
      <c r="B21" s="29"/>
      <c r="C21" s="29"/>
      <c r="D21" s="29"/>
      <c r="E21" s="82"/>
    </row>
    <row r="22" spans="1:5" ht="28.5" customHeight="1" x14ac:dyDescent="0.35">
      <c r="A22" s="83" t="s">
        <v>23</v>
      </c>
      <c r="B22" s="16">
        <v>9585.2800000000007</v>
      </c>
      <c r="C22" s="16">
        <v>4434.87</v>
      </c>
      <c r="D22" s="16">
        <v>5150.41</v>
      </c>
      <c r="E22" s="82"/>
    </row>
    <row r="23" spans="1:5" ht="28.5" customHeight="1" x14ac:dyDescent="0.35">
      <c r="A23" s="83" t="s">
        <v>24</v>
      </c>
      <c r="B23" s="16">
        <v>4848.42</v>
      </c>
      <c r="C23" s="16">
        <v>1446.68</v>
      </c>
      <c r="D23" s="16">
        <v>3401.74</v>
      </c>
      <c r="E23" s="82"/>
    </row>
    <row r="24" spans="1:5" ht="28.5" customHeight="1" x14ac:dyDescent="0.35">
      <c r="A24" s="83" t="s">
        <v>25</v>
      </c>
      <c r="B24" s="16">
        <v>29355.07</v>
      </c>
      <c r="C24" s="16">
        <v>14345.96</v>
      </c>
      <c r="D24" s="16">
        <v>15009.11</v>
      </c>
      <c r="E24" s="82"/>
    </row>
    <row r="25" spans="1:5" ht="28.5" customHeight="1" x14ac:dyDescent="0.35">
      <c r="A25" s="83" t="s">
        <v>26</v>
      </c>
      <c r="B25" s="16">
        <v>3734.8</v>
      </c>
      <c r="C25" s="16">
        <v>2483.98</v>
      </c>
      <c r="D25" s="16">
        <v>1250.82</v>
      </c>
      <c r="E25" s="82"/>
    </row>
    <row r="26" spans="1:5" ht="28.5" customHeight="1" x14ac:dyDescent="0.35">
      <c r="A26" s="83" t="s">
        <v>27</v>
      </c>
      <c r="B26" s="16">
        <v>77.34</v>
      </c>
      <c r="C26" s="16">
        <v>77.34</v>
      </c>
      <c r="D26" s="16">
        <v>0</v>
      </c>
      <c r="E26" s="82"/>
    </row>
    <row r="27" spans="1:5" ht="28.5" customHeight="1" x14ac:dyDescent="0.35">
      <c r="A27" s="83" t="s">
        <v>28</v>
      </c>
      <c r="B27" s="16">
        <v>0</v>
      </c>
      <c r="C27" s="16">
        <v>0</v>
      </c>
      <c r="D27" s="16">
        <v>0</v>
      </c>
      <c r="E27" s="82"/>
    </row>
    <row r="28" spans="1:5" ht="28.5" customHeight="1" x14ac:dyDescent="0.35">
      <c r="A28" s="84" t="s">
        <v>29</v>
      </c>
      <c r="B28" s="16">
        <v>0</v>
      </c>
      <c r="C28" s="31">
        <v>0</v>
      </c>
      <c r="D28" s="31">
        <v>0</v>
      </c>
      <c r="E28" s="82"/>
    </row>
    <row r="29" spans="1:5" ht="17.25" customHeight="1" x14ac:dyDescent="0.35">
      <c r="A29" s="83"/>
      <c r="B29" s="85"/>
      <c r="C29" s="86"/>
      <c r="D29" s="86"/>
    </row>
    <row r="30" spans="1:5" ht="17.25" customHeight="1" x14ac:dyDescent="0.35">
      <c r="A30" s="83"/>
      <c r="B30" s="87"/>
      <c r="C30" s="86"/>
      <c r="D30" s="86"/>
    </row>
    <row r="31" spans="1:5" ht="17.25" customHeight="1" x14ac:dyDescent="0.35">
      <c r="A31" s="83"/>
      <c r="B31" s="87"/>
      <c r="C31" s="86"/>
      <c r="D31" s="86"/>
    </row>
    <row r="32" spans="1:5" ht="17.25" customHeight="1" x14ac:dyDescent="0.35">
      <c r="A32" s="83"/>
      <c r="B32" s="87"/>
      <c r="C32" s="86"/>
      <c r="D32" s="86"/>
    </row>
    <row r="33" spans="1:9" ht="17.25" customHeight="1" x14ac:dyDescent="0.35">
      <c r="A33" s="83"/>
      <c r="B33" s="87"/>
      <c r="C33" s="86"/>
      <c r="D33" s="86"/>
    </row>
    <row r="34" spans="1:9" ht="17.25" customHeight="1" x14ac:dyDescent="0.35">
      <c r="A34" s="83"/>
      <c r="B34" s="87"/>
      <c r="C34" s="86"/>
      <c r="D34" s="86"/>
    </row>
    <row r="35" spans="1:9" s="68" customFormat="1" ht="23.25" x14ac:dyDescent="0.35">
      <c r="A35" s="68" t="s">
        <v>36</v>
      </c>
      <c r="B35" s="69"/>
      <c r="C35" s="69"/>
      <c r="D35" s="69"/>
    </row>
    <row r="36" spans="1:9" s="4" customFormat="1" ht="23.25" x14ac:dyDescent="0.35">
      <c r="A36" s="3" t="s">
        <v>46</v>
      </c>
    </row>
    <row r="37" spans="1:9" s="68" customFormat="1" ht="23.25" x14ac:dyDescent="0.35">
      <c r="A37" s="88" t="s">
        <v>1</v>
      </c>
      <c r="B37" s="72" t="s">
        <v>2</v>
      </c>
      <c r="C37" s="72" t="s">
        <v>3</v>
      </c>
      <c r="D37" s="72" t="s">
        <v>4</v>
      </c>
    </row>
    <row r="38" spans="1:9" ht="23.25" x14ac:dyDescent="0.35">
      <c r="A38" s="83"/>
      <c r="B38" s="119" t="s">
        <v>31</v>
      </c>
      <c r="C38" s="119"/>
      <c r="D38" s="119"/>
    </row>
    <row r="39" spans="1:9" s="76" customFormat="1" ht="23.25" x14ac:dyDescent="0.35">
      <c r="A39" s="74"/>
      <c r="B39" s="89">
        <f>+B5/$B$5*100</f>
        <v>100</v>
      </c>
      <c r="C39" s="89">
        <f>+C5/$C$5*100</f>
        <v>100</v>
      </c>
      <c r="D39" s="89">
        <f>+D5/$D$5*100</f>
        <v>100</v>
      </c>
      <c r="E39" s="90"/>
      <c r="F39" s="91"/>
      <c r="G39" s="92"/>
      <c r="H39" s="92"/>
      <c r="I39" s="92"/>
    </row>
    <row r="40" spans="1:9" s="80" customFormat="1" ht="23.25" x14ac:dyDescent="0.35">
      <c r="A40" s="77" t="s">
        <v>32</v>
      </c>
      <c r="B40" s="93">
        <f t="shared" ref="B40:B62" si="0">+B6/$B$5*100</f>
        <v>57.638922433638939</v>
      </c>
      <c r="C40" s="93">
        <f t="shared" ref="C40:C62" si="1">+C6/$C$5*100</f>
        <v>60.688110016452967</v>
      </c>
      <c r="D40" s="93">
        <f t="shared" ref="D40:D62" si="2">+D6/$D$5*100</f>
        <v>54.075957150897089</v>
      </c>
      <c r="E40" s="94"/>
      <c r="F40" s="78"/>
    </row>
    <row r="41" spans="1:9" s="80" customFormat="1" ht="23.25" x14ac:dyDescent="0.35">
      <c r="A41" s="81" t="s">
        <v>8</v>
      </c>
      <c r="B41" s="93"/>
      <c r="C41" s="93"/>
      <c r="D41" s="93">
        <f t="shared" si="2"/>
        <v>0</v>
      </c>
      <c r="E41" s="94"/>
      <c r="F41" s="78"/>
    </row>
    <row r="42" spans="1:9" s="80" customFormat="1" ht="23.25" x14ac:dyDescent="0.35">
      <c r="A42" s="81" t="s">
        <v>9</v>
      </c>
      <c r="B42" s="93">
        <f t="shared" si="0"/>
        <v>2.5678567899463807</v>
      </c>
      <c r="C42" s="93">
        <f t="shared" si="1"/>
        <v>2.7306494264374965</v>
      </c>
      <c r="D42" s="93">
        <f t="shared" si="2"/>
        <v>2.3776345310771383</v>
      </c>
      <c r="E42" s="94"/>
      <c r="F42" s="78"/>
    </row>
    <row r="43" spans="1:9" s="80" customFormat="1" ht="23.25" x14ac:dyDescent="0.35">
      <c r="A43" s="77" t="s">
        <v>10</v>
      </c>
      <c r="B43" s="93"/>
      <c r="C43" s="93">
        <f t="shared" si="1"/>
        <v>0.32084058338540128</v>
      </c>
      <c r="D43" s="93">
        <f t="shared" si="2"/>
        <v>7.6243904521896166E-2</v>
      </c>
      <c r="E43" s="94"/>
      <c r="F43" s="78"/>
    </row>
    <row r="44" spans="1:9" s="80" customFormat="1" ht="23.25" x14ac:dyDescent="0.35">
      <c r="A44" s="81" t="s">
        <v>11</v>
      </c>
      <c r="B44" s="93"/>
      <c r="C44" s="93">
        <f t="shared" si="1"/>
        <v>0</v>
      </c>
      <c r="D44" s="93">
        <f t="shared" si="2"/>
        <v>0.30265502724944865</v>
      </c>
      <c r="E44" s="94"/>
      <c r="F44" s="78"/>
    </row>
    <row r="45" spans="1:9" ht="23.25" x14ac:dyDescent="0.35">
      <c r="A45" s="77" t="s">
        <v>12</v>
      </c>
      <c r="B45" s="93">
        <f t="shared" si="0"/>
        <v>3.2035590263629303</v>
      </c>
      <c r="C45" s="93">
        <f t="shared" si="1"/>
        <v>4.9108255053139889</v>
      </c>
      <c r="D45" s="93">
        <f t="shared" si="2"/>
        <v>1.2086279710167487</v>
      </c>
      <c r="E45" s="94"/>
      <c r="F45" s="78"/>
    </row>
    <row r="46" spans="1:9" ht="23.25" x14ac:dyDescent="0.35">
      <c r="A46" s="81" t="s">
        <v>13</v>
      </c>
      <c r="B46" s="93">
        <f t="shared" si="0"/>
        <v>11.372185579007413</v>
      </c>
      <c r="C46" s="93">
        <f t="shared" si="1"/>
        <v>9.1687995441442247</v>
      </c>
      <c r="D46" s="93">
        <f t="shared" si="2"/>
        <v>13.946829480271909</v>
      </c>
      <c r="E46" s="94"/>
      <c r="F46" s="78"/>
    </row>
    <row r="47" spans="1:9" ht="23.25" x14ac:dyDescent="0.35">
      <c r="A47" s="81" t="s">
        <v>14</v>
      </c>
      <c r="B47" s="93">
        <f t="shared" si="0"/>
        <v>0.46225406429837934</v>
      </c>
      <c r="C47" s="93">
        <f t="shared" si="1"/>
        <v>0.65686006419255938</v>
      </c>
      <c r="D47" s="93">
        <f t="shared" si="2"/>
        <v>0.23485807337836756</v>
      </c>
      <c r="E47" s="94"/>
      <c r="F47" s="78"/>
    </row>
    <row r="48" spans="1:9" ht="23.25" x14ac:dyDescent="0.35">
      <c r="A48" s="81" t="s">
        <v>15</v>
      </c>
      <c r="B48" s="93">
        <f t="shared" si="0"/>
        <v>3.4370403648957577</v>
      </c>
      <c r="C48" s="93">
        <f t="shared" si="1"/>
        <v>1.804565585027643</v>
      </c>
      <c r="D48" s="93">
        <f t="shared" si="2"/>
        <v>5.3445777502892877</v>
      </c>
      <c r="E48" s="94"/>
      <c r="F48" s="78"/>
    </row>
    <row r="49" spans="1:6" ht="28.5" customHeight="1" x14ac:dyDescent="0.35">
      <c r="A49" s="83" t="s">
        <v>16</v>
      </c>
      <c r="B49" s="93" t="s">
        <v>40</v>
      </c>
      <c r="C49" s="93">
        <f t="shared" si="1"/>
        <v>0.1401970384651226</v>
      </c>
      <c r="D49" s="93">
        <f t="shared" si="2"/>
        <v>0</v>
      </c>
      <c r="E49" s="94"/>
      <c r="F49" s="78"/>
    </row>
    <row r="50" spans="1:6" ht="28.5" customHeight="1" x14ac:dyDescent="0.35">
      <c r="A50" s="83" t="s">
        <v>17</v>
      </c>
      <c r="B50" s="93">
        <f t="shared" si="0"/>
        <v>0.26504880049077578</v>
      </c>
      <c r="C50" s="93">
        <v>0.7</v>
      </c>
      <c r="D50" s="93">
        <f t="shared" si="2"/>
        <v>0.57475679851002359</v>
      </c>
      <c r="E50" s="94"/>
      <c r="F50" s="78"/>
    </row>
    <row r="51" spans="1:6" ht="28.5" customHeight="1" x14ac:dyDescent="0.35">
      <c r="A51" s="83" t="s">
        <v>18</v>
      </c>
      <c r="B51" s="93" t="s">
        <v>40</v>
      </c>
      <c r="C51" s="93">
        <f t="shared" si="1"/>
        <v>0</v>
      </c>
      <c r="D51" s="93">
        <f t="shared" si="2"/>
        <v>0</v>
      </c>
      <c r="E51" s="94"/>
      <c r="F51" s="78"/>
    </row>
    <row r="52" spans="1:6" ht="28.5" customHeight="1" x14ac:dyDescent="0.35">
      <c r="A52" s="83" t="s">
        <v>19</v>
      </c>
      <c r="B52" s="93">
        <f t="shared" si="0"/>
        <v>7.7036856156061748E-2</v>
      </c>
      <c r="C52" s="93">
        <f t="shared" si="1"/>
        <v>6.6319071545219696E-2</v>
      </c>
      <c r="D52" s="93">
        <f t="shared" si="2"/>
        <v>8.9560525793045853E-2</v>
      </c>
      <c r="E52" s="94"/>
      <c r="F52" s="78"/>
    </row>
    <row r="53" spans="1:6" ht="28.5" customHeight="1" x14ac:dyDescent="0.35">
      <c r="A53" s="83" t="s">
        <v>20</v>
      </c>
      <c r="B53" s="93">
        <f t="shared" si="0"/>
        <v>0</v>
      </c>
      <c r="C53" s="93">
        <f t="shared" si="1"/>
        <v>0</v>
      </c>
      <c r="D53" s="93">
        <f t="shared" si="2"/>
        <v>0</v>
      </c>
      <c r="E53" s="94"/>
      <c r="F53" s="78"/>
    </row>
    <row r="54" spans="1:6" ht="28.5" customHeight="1" x14ac:dyDescent="0.35">
      <c r="A54" s="83" t="s">
        <v>21</v>
      </c>
      <c r="B54" s="93">
        <f t="shared" si="0"/>
        <v>4.7405160883255419</v>
      </c>
      <c r="C54" s="93">
        <f t="shared" si="1"/>
        <v>5.3299439499047505</v>
      </c>
      <c r="D54" s="93">
        <f t="shared" si="2"/>
        <v>4.0517730242239685</v>
      </c>
      <c r="E54" s="94"/>
      <c r="F54" s="78"/>
    </row>
    <row r="55" spans="1:6" ht="23.25" customHeight="1" x14ac:dyDescent="0.35">
      <c r="A55" s="83" t="s">
        <v>22</v>
      </c>
      <c r="B55" s="93"/>
      <c r="C55" s="93"/>
      <c r="D55" s="93"/>
      <c r="E55" s="94"/>
      <c r="F55" s="78"/>
    </row>
    <row r="56" spans="1:6" ht="28.5" customHeight="1" x14ac:dyDescent="0.35">
      <c r="A56" s="83" t="s">
        <v>23</v>
      </c>
      <c r="B56" s="93">
        <f t="shared" si="0"/>
        <v>3.1561798451683005</v>
      </c>
      <c r="C56" s="93">
        <f t="shared" si="1"/>
        <v>2.7100014818368052</v>
      </c>
      <c r="D56" s="93">
        <f t="shared" si="2"/>
        <v>3.6775366949674022</v>
      </c>
      <c r="E56" s="94"/>
      <c r="F56" s="78"/>
    </row>
    <row r="57" spans="1:6" ht="28.5" customHeight="1" x14ac:dyDescent="0.35">
      <c r="A57" s="83" t="s">
        <v>24</v>
      </c>
      <c r="B57" s="93">
        <f t="shared" si="0"/>
        <v>1.5964568051127239</v>
      </c>
      <c r="C57" s="93">
        <v>0.5</v>
      </c>
      <c r="D57" s="93">
        <f t="shared" si="2"/>
        <v>2.4289374392986987</v>
      </c>
      <c r="E57" s="94"/>
      <c r="F57" s="78"/>
    </row>
    <row r="58" spans="1:6" ht="28.5" customHeight="1" x14ac:dyDescent="0.35">
      <c r="A58" s="83" t="s">
        <v>25</v>
      </c>
      <c r="B58" s="93">
        <f t="shared" si="0"/>
        <v>9.665850166870932</v>
      </c>
      <c r="C58" s="93">
        <f t="shared" si="1"/>
        <v>8.7663387784470643</v>
      </c>
      <c r="D58" s="93">
        <v>6.5</v>
      </c>
      <c r="E58" s="94"/>
      <c r="F58" s="78"/>
    </row>
    <row r="59" spans="1:6" ht="28.5" customHeight="1" x14ac:dyDescent="0.35">
      <c r="A59" s="83" t="s">
        <v>26</v>
      </c>
      <c r="B59" s="93">
        <f t="shared" si="0"/>
        <v>1.2297711163090246</v>
      </c>
      <c r="C59" s="93">
        <f t="shared" si="1"/>
        <v>1.5178775208411943</v>
      </c>
      <c r="D59" s="93">
        <f t="shared" si="2"/>
        <v>0.89312044066377738</v>
      </c>
      <c r="E59" s="94"/>
      <c r="F59" s="78"/>
    </row>
    <row r="60" spans="1:6" ht="28.5" customHeight="1" x14ac:dyDescent="0.35">
      <c r="A60" s="83" t="s">
        <v>27</v>
      </c>
      <c r="B60" s="93">
        <f t="shared" si="0"/>
        <v>2.546602177769625E-2</v>
      </c>
      <c r="C60" s="93">
        <f t="shared" si="1"/>
        <v>4.7259900426677347E-2</v>
      </c>
      <c r="D60" s="93">
        <f t="shared" si="2"/>
        <v>0</v>
      </c>
      <c r="E60" s="94"/>
      <c r="F60" s="78"/>
    </row>
    <row r="61" spans="1:6" ht="28.5" customHeight="1" x14ac:dyDescent="0.35">
      <c r="A61" s="83" t="s">
        <v>34</v>
      </c>
      <c r="B61" s="95">
        <f t="shared" si="0"/>
        <v>0</v>
      </c>
      <c r="C61" s="96">
        <f t="shared" si="1"/>
        <v>0</v>
      </c>
      <c r="D61" s="95">
        <f t="shared" si="2"/>
        <v>0</v>
      </c>
      <c r="E61" s="94"/>
    </row>
    <row r="62" spans="1:6" ht="28.5" customHeight="1" x14ac:dyDescent="0.35">
      <c r="A62" s="84" t="s">
        <v>29</v>
      </c>
      <c r="B62" s="97">
        <f t="shared" si="0"/>
        <v>0</v>
      </c>
      <c r="C62" s="98">
        <f t="shared" si="1"/>
        <v>0</v>
      </c>
      <c r="D62" s="97">
        <f t="shared" si="2"/>
        <v>0</v>
      </c>
      <c r="E62" s="94"/>
    </row>
    <row r="63" spans="1:6" ht="8.25" customHeight="1" x14ac:dyDescent="0.35">
      <c r="A63" s="83"/>
      <c r="B63" s="99"/>
      <c r="C63" s="99"/>
      <c r="D63" s="99"/>
    </row>
    <row r="64" spans="1:6" s="102" customFormat="1" ht="23.25" customHeight="1" x14ac:dyDescent="0.35">
      <c r="A64" s="100" t="s">
        <v>41</v>
      </c>
      <c r="B64" s="101"/>
      <c r="C64" s="101"/>
      <c r="D64" s="101"/>
    </row>
    <row r="65" spans="1:4" s="103" customFormat="1" ht="14.25" customHeight="1" x14ac:dyDescent="0.55000000000000004"/>
    <row r="66" spans="1:4" s="103" customFormat="1" ht="24.75" customHeight="1" x14ac:dyDescent="0.55000000000000004"/>
    <row r="67" spans="1:4" ht="18" customHeight="1" x14ac:dyDescent="0.35">
      <c r="A67" s="83"/>
      <c r="B67" s="83"/>
      <c r="C67" s="83"/>
      <c r="D67" s="83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64"/>
  <sheetViews>
    <sheetView showGridLines="0" view="pageBreakPreview" zoomScale="80" zoomScaleNormal="75" zoomScaleSheetLayoutView="80" workbookViewId="0">
      <selection activeCell="B5" sqref="B5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20" s="1" customFormat="1" ht="23.25" x14ac:dyDescent="0.35">
      <c r="A1" s="1" t="s">
        <v>36</v>
      </c>
      <c r="B1" s="2"/>
      <c r="C1" s="2"/>
      <c r="D1" s="2"/>
    </row>
    <row r="2" spans="1:20" s="4" customFormat="1" ht="23.25" x14ac:dyDescent="0.35">
      <c r="A2" s="3" t="s">
        <v>44</v>
      </c>
    </row>
    <row r="3" spans="1:20" s="1" customFormat="1" ht="23.25" x14ac:dyDescent="0.35">
      <c r="A3" s="5" t="s">
        <v>1</v>
      </c>
      <c r="B3" s="6" t="s">
        <v>2</v>
      </c>
      <c r="C3" s="6" t="s">
        <v>3</v>
      </c>
      <c r="D3" s="6" t="s">
        <v>4</v>
      </c>
    </row>
    <row r="4" spans="1:20" s="1" customFormat="1" ht="23.25" x14ac:dyDescent="0.35">
      <c r="A4" s="8"/>
      <c r="B4" s="120" t="s">
        <v>5</v>
      </c>
      <c r="C4" s="120"/>
      <c r="D4" s="120"/>
    </row>
    <row r="5" spans="1:20" s="14" customFormat="1" ht="23.25" x14ac:dyDescent="0.35">
      <c r="A5" s="53" t="s">
        <v>6</v>
      </c>
      <c r="B5" s="11">
        <v>299035.17</v>
      </c>
      <c r="C5" s="11">
        <v>160462.82</v>
      </c>
      <c r="D5" s="11">
        <v>138572.35</v>
      </c>
      <c r="E5" s="13"/>
    </row>
    <row r="6" spans="1:20" s="19" customFormat="1" ht="27.75" customHeight="1" x14ac:dyDescent="0.35">
      <c r="A6" s="54" t="s">
        <v>7</v>
      </c>
      <c r="B6" s="16">
        <v>178281.82</v>
      </c>
      <c r="C6" s="16">
        <v>103953.39</v>
      </c>
      <c r="D6" s="16">
        <v>74328.429999999993</v>
      </c>
      <c r="E6" s="17"/>
      <c r="F6" s="18"/>
    </row>
    <row r="7" spans="1:20" s="19" customFormat="1" ht="27.75" customHeight="1" x14ac:dyDescent="0.35">
      <c r="A7" s="55" t="s">
        <v>8</v>
      </c>
      <c r="B7" s="16">
        <v>755.98</v>
      </c>
      <c r="C7" s="16">
        <v>451.51</v>
      </c>
      <c r="D7" s="16">
        <v>304.48</v>
      </c>
      <c r="E7" s="17"/>
      <c r="S7" s="19">
        <v>2462.0500000000002</v>
      </c>
      <c r="T7" s="19">
        <v>2462.0500000000002</v>
      </c>
    </row>
    <row r="8" spans="1:20" s="19" customFormat="1" ht="27.75" customHeight="1" x14ac:dyDescent="0.35">
      <c r="A8" s="55" t="s">
        <v>9</v>
      </c>
      <c r="B8" s="16">
        <v>6733.06</v>
      </c>
      <c r="C8" s="16">
        <v>2841.45</v>
      </c>
      <c r="D8" s="16">
        <v>3891.61</v>
      </c>
      <c r="E8" s="17"/>
      <c r="S8" s="19">
        <v>1226.78</v>
      </c>
      <c r="T8" s="19">
        <v>1226.78</v>
      </c>
    </row>
    <row r="9" spans="1:20" s="19" customFormat="1" ht="27.75" customHeight="1" x14ac:dyDescent="0.35">
      <c r="A9" s="54" t="s">
        <v>10</v>
      </c>
      <c r="B9" s="16">
        <v>809.99</v>
      </c>
      <c r="C9" s="16">
        <v>809.99</v>
      </c>
      <c r="D9" s="16">
        <v>0</v>
      </c>
      <c r="E9" s="17"/>
      <c r="S9" s="19">
        <v>1235.26</v>
      </c>
      <c r="T9" s="19">
        <v>1235.26</v>
      </c>
    </row>
    <row r="10" spans="1:20" s="19" customFormat="1" ht="27.75" customHeight="1" x14ac:dyDescent="0.35">
      <c r="A10" s="55" t="s">
        <v>11</v>
      </c>
      <c r="B10" s="16">
        <v>251.64</v>
      </c>
      <c r="C10" s="16">
        <v>251.64</v>
      </c>
      <c r="D10" s="16">
        <v>0</v>
      </c>
      <c r="E10" s="17"/>
    </row>
    <row r="11" spans="1:20" ht="27.75" customHeight="1" x14ac:dyDescent="0.35">
      <c r="A11" s="54" t="s">
        <v>12</v>
      </c>
      <c r="B11" s="16">
        <v>10382.49</v>
      </c>
      <c r="C11" s="16">
        <v>8534.1299999999992</v>
      </c>
      <c r="D11" s="16">
        <v>1848.36</v>
      </c>
      <c r="E11" s="21"/>
    </row>
    <row r="12" spans="1:20" ht="27.75" customHeight="1" x14ac:dyDescent="0.35">
      <c r="A12" s="55" t="s">
        <v>13</v>
      </c>
      <c r="B12" s="16">
        <v>36654.639999999999</v>
      </c>
      <c r="C12" s="16">
        <v>16419.150000000001</v>
      </c>
      <c r="D12" s="16">
        <v>20235.490000000002</v>
      </c>
      <c r="E12" s="21"/>
    </row>
    <row r="13" spans="1:20" ht="27.75" customHeight="1" x14ac:dyDescent="0.35">
      <c r="A13" s="55" t="s">
        <v>14</v>
      </c>
      <c r="B13" s="16">
        <v>1601.84</v>
      </c>
      <c r="C13" s="16">
        <v>1107.24</v>
      </c>
      <c r="D13" s="16">
        <v>494.6</v>
      </c>
      <c r="E13" s="21"/>
    </row>
    <row r="14" spans="1:20" s="24" customFormat="1" ht="27.75" customHeight="1" x14ac:dyDescent="0.35">
      <c r="A14" s="56" t="s">
        <v>15</v>
      </c>
      <c r="B14" s="16">
        <v>10969.78</v>
      </c>
      <c r="C14" s="16">
        <v>3316.76</v>
      </c>
      <c r="D14" s="16">
        <v>7653.02</v>
      </c>
      <c r="E14" s="23"/>
    </row>
    <row r="15" spans="1:20" ht="27.75" customHeight="1" x14ac:dyDescent="0.35">
      <c r="A15" s="57" t="s">
        <v>16</v>
      </c>
      <c r="B15" s="16">
        <v>227.36</v>
      </c>
      <c r="C15" s="16">
        <v>125.49</v>
      </c>
      <c r="D15" s="16">
        <v>101.87</v>
      </c>
      <c r="E15" s="21"/>
    </row>
    <row r="16" spans="1:20" ht="27.75" customHeight="1" x14ac:dyDescent="0.35">
      <c r="A16" s="57" t="s">
        <v>17</v>
      </c>
      <c r="B16" s="16">
        <v>1761.49</v>
      </c>
      <c r="C16" s="16">
        <v>472.95</v>
      </c>
      <c r="D16" s="16">
        <v>1288.54</v>
      </c>
      <c r="E16" s="21"/>
    </row>
    <row r="17" spans="1:5" ht="27.75" customHeight="1" x14ac:dyDescent="0.35">
      <c r="A17" s="57" t="s">
        <v>18</v>
      </c>
      <c r="B17" s="16">
        <v>0</v>
      </c>
      <c r="C17" s="16">
        <v>0</v>
      </c>
      <c r="D17" s="16">
        <v>0</v>
      </c>
      <c r="E17" s="21"/>
    </row>
    <row r="18" spans="1:5" ht="27.75" customHeight="1" x14ac:dyDescent="0.35">
      <c r="A18" s="57" t="s">
        <v>19</v>
      </c>
      <c r="B18" s="16">
        <v>906.83</v>
      </c>
      <c r="C18" s="16">
        <v>808.31</v>
      </c>
      <c r="D18" s="16">
        <v>98.52</v>
      </c>
      <c r="E18" s="21"/>
    </row>
    <row r="19" spans="1:5" ht="27.75" customHeight="1" x14ac:dyDescent="0.35">
      <c r="A19" s="57" t="s">
        <v>20</v>
      </c>
      <c r="B19" s="16">
        <v>280.86</v>
      </c>
      <c r="C19" s="16">
        <v>132.65</v>
      </c>
      <c r="D19" s="16">
        <v>148.21</v>
      </c>
      <c r="E19" s="21"/>
    </row>
    <row r="20" spans="1:5" ht="27.75" customHeight="1" x14ac:dyDescent="0.35">
      <c r="A20" s="58" t="s">
        <v>21</v>
      </c>
      <c r="B20" s="16">
        <v>14229.59</v>
      </c>
      <c r="C20" s="16">
        <v>7134.27</v>
      </c>
      <c r="D20" s="16">
        <v>7095.32</v>
      </c>
      <c r="E20" s="21"/>
    </row>
    <row r="21" spans="1:5" ht="27.75" customHeight="1" x14ac:dyDescent="0.35">
      <c r="A21" s="58" t="s">
        <v>22</v>
      </c>
      <c r="B21" s="29"/>
      <c r="C21" s="29"/>
      <c r="D21" s="29"/>
      <c r="E21" s="21"/>
    </row>
    <row r="22" spans="1:5" ht="27.75" customHeight="1" x14ac:dyDescent="0.35">
      <c r="A22" s="58" t="s">
        <v>23</v>
      </c>
      <c r="B22" s="16">
        <v>7082.77</v>
      </c>
      <c r="C22" s="16">
        <v>2963.45</v>
      </c>
      <c r="D22" s="16">
        <v>4119.32</v>
      </c>
      <c r="E22" s="21"/>
    </row>
    <row r="23" spans="1:5" ht="27.75" customHeight="1" x14ac:dyDescent="0.35">
      <c r="A23" s="58" t="s">
        <v>24</v>
      </c>
      <c r="B23" s="16">
        <v>3778.34</v>
      </c>
      <c r="C23" s="16">
        <v>938</v>
      </c>
      <c r="D23" s="16">
        <v>2840.35</v>
      </c>
      <c r="E23" s="21"/>
    </row>
    <row r="24" spans="1:5" ht="27.75" customHeight="1" x14ac:dyDescent="0.35">
      <c r="A24" s="58" t="s">
        <v>25</v>
      </c>
      <c r="B24" s="16">
        <v>20544.490000000002</v>
      </c>
      <c r="C24" s="16">
        <v>8781.02</v>
      </c>
      <c r="D24" s="16">
        <v>11763.47</v>
      </c>
      <c r="E24" s="21"/>
    </row>
    <row r="25" spans="1:5" ht="27.75" customHeight="1" x14ac:dyDescent="0.35">
      <c r="A25" s="58" t="s">
        <v>26</v>
      </c>
      <c r="B25" s="16">
        <v>3483.14</v>
      </c>
      <c r="C25" s="16">
        <v>1421.42</v>
      </c>
      <c r="D25" s="16">
        <v>2061.71</v>
      </c>
      <c r="E25" s="21"/>
    </row>
    <row r="26" spans="1:5" ht="27.75" customHeight="1" x14ac:dyDescent="0.35">
      <c r="A26" s="58" t="s">
        <v>27</v>
      </c>
      <c r="B26" s="16">
        <v>299.05</v>
      </c>
      <c r="C26" s="16">
        <v>0</v>
      </c>
      <c r="D26" s="16">
        <v>299.05</v>
      </c>
      <c r="E26" s="21"/>
    </row>
    <row r="27" spans="1:5" ht="27.75" customHeight="1" x14ac:dyDescent="0.35">
      <c r="A27" s="58" t="s">
        <v>28</v>
      </c>
      <c r="B27" s="16">
        <v>0</v>
      </c>
      <c r="C27" s="16">
        <v>0</v>
      </c>
      <c r="D27" s="16">
        <v>0</v>
      </c>
      <c r="E27" s="21"/>
    </row>
    <row r="28" spans="1:5" ht="27.75" customHeight="1" x14ac:dyDescent="0.35">
      <c r="A28" s="59" t="s">
        <v>29</v>
      </c>
      <c r="B28" s="31">
        <v>0</v>
      </c>
      <c r="C28" s="31">
        <v>0</v>
      </c>
      <c r="D28" s="31">
        <v>0</v>
      </c>
      <c r="E28" s="21"/>
    </row>
    <row r="29" spans="1:5" ht="17.25" customHeight="1" x14ac:dyDescent="0.35">
      <c r="A29" s="24"/>
      <c r="B29" s="60"/>
      <c r="C29" s="61"/>
      <c r="D29" s="61"/>
    </row>
    <row r="30" spans="1:5" s="62" customFormat="1" ht="30.75" customHeight="1" x14ac:dyDescent="0.5">
      <c r="A30" s="4" t="s">
        <v>37</v>
      </c>
    </row>
    <row r="31" spans="1:5" s="62" customFormat="1" ht="27" customHeight="1" x14ac:dyDescent="0.5">
      <c r="A31" s="4" t="s">
        <v>38</v>
      </c>
    </row>
    <row r="32" spans="1:5" ht="17.25" customHeight="1" x14ac:dyDescent="0.35">
      <c r="A32" s="24"/>
      <c r="B32" s="60"/>
      <c r="C32" s="61"/>
      <c r="D32" s="61"/>
    </row>
    <row r="33" spans="1:9" s="1" customFormat="1" ht="23.25" x14ac:dyDescent="0.35">
      <c r="A33" s="1" t="s">
        <v>39</v>
      </c>
      <c r="B33" s="2"/>
      <c r="C33" s="2"/>
      <c r="D33" s="2"/>
    </row>
    <row r="34" spans="1:9" s="4" customFormat="1" ht="23.25" x14ac:dyDescent="0.35">
      <c r="A34" s="3" t="s">
        <v>45</v>
      </c>
    </row>
    <row r="35" spans="1:9" s="1" customFormat="1" ht="23.25" x14ac:dyDescent="0.35">
      <c r="A35" s="63" t="s">
        <v>1</v>
      </c>
      <c r="B35" s="6" t="s">
        <v>2</v>
      </c>
      <c r="C35" s="6" t="s">
        <v>3</v>
      </c>
      <c r="D35" s="6" t="s">
        <v>4</v>
      </c>
    </row>
    <row r="36" spans="1:9" ht="23.25" x14ac:dyDescent="0.35">
      <c r="B36" s="121" t="s">
        <v>31</v>
      </c>
      <c r="C36" s="121"/>
      <c r="D36" s="121"/>
    </row>
    <row r="37" spans="1:9" s="14" customFormat="1" ht="23.25" x14ac:dyDescent="0.35">
      <c r="A37" s="53"/>
      <c r="B37" s="64">
        <f>+B5/$B$5*100</f>
        <v>100</v>
      </c>
      <c r="C37" s="64">
        <f>+C5/$C$5*100</f>
        <v>100</v>
      </c>
      <c r="D37" s="64">
        <f>+D5/$D$5*100</f>
        <v>100</v>
      </c>
      <c r="E37" s="41"/>
      <c r="F37" s="42"/>
      <c r="G37" s="40"/>
      <c r="H37" s="40"/>
      <c r="I37" s="40"/>
    </row>
    <row r="38" spans="1:9" s="19" customFormat="1" ht="23.25" x14ac:dyDescent="0.35">
      <c r="A38" s="54" t="s">
        <v>32</v>
      </c>
      <c r="B38" s="65">
        <f>+B6/$B$5*100</f>
        <v>59.619014044401538</v>
      </c>
      <c r="C38" s="65">
        <f t="shared" ref="C38:C60" si="0">+C6/$C$5*100</f>
        <v>64.783474452212658</v>
      </c>
      <c r="D38" s="65">
        <f>+D6/$D$5*100</f>
        <v>53.638716526060207</v>
      </c>
      <c r="E38" s="44"/>
      <c r="F38" s="17"/>
    </row>
    <row r="39" spans="1:9" s="19" customFormat="1" ht="23.25" x14ac:dyDescent="0.35">
      <c r="A39" s="55" t="s">
        <v>8</v>
      </c>
      <c r="B39" s="65">
        <f t="shared" ref="B39:B60" si="1">+B7/$B$5*100</f>
        <v>0.25280638394473803</v>
      </c>
      <c r="C39" s="65">
        <f t="shared" si="0"/>
        <v>0.28137982368750591</v>
      </c>
      <c r="D39" s="65">
        <f t="shared" ref="D39:D60" si="2">+D7/$D$5*100</f>
        <v>0.21972637398442041</v>
      </c>
      <c r="E39" s="44"/>
      <c r="F39" s="17"/>
    </row>
    <row r="40" spans="1:9" s="19" customFormat="1" ht="23.25" x14ac:dyDescent="0.35">
      <c r="A40" s="55" t="s">
        <v>9</v>
      </c>
      <c r="B40" s="65">
        <f t="shared" si="1"/>
        <v>2.2515946870062145</v>
      </c>
      <c r="C40" s="65">
        <f t="shared" si="0"/>
        <v>1.7707840358283617</v>
      </c>
      <c r="D40" s="65">
        <f t="shared" si="2"/>
        <v>2.8083596763712242</v>
      </c>
      <c r="E40" s="44"/>
      <c r="F40" s="17"/>
    </row>
    <row r="41" spans="1:9" s="19" customFormat="1" ht="23.25" x14ac:dyDescent="0.35">
      <c r="A41" s="54" t="s">
        <v>10</v>
      </c>
      <c r="B41" s="65">
        <f t="shared" si="1"/>
        <v>0.27086780461308285</v>
      </c>
      <c r="C41" s="65">
        <f t="shared" si="0"/>
        <v>0.50478360033807212</v>
      </c>
      <c r="D41" s="65">
        <f t="shared" si="2"/>
        <v>0</v>
      </c>
      <c r="E41" s="44"/>
      <c r="F41" s="17"/>
    </row>
    <row r="42" spans="1:9" s="19" customFormat="1" ht="23.25" x14ac:dyDescent="0.35">
      <c r="A42" s="55" t="s">
        <v>11</v>
      </c>
      <c r="B42" s="65">
        <f t="shared" si="1"/>
        <v>8.4150636863215791E-2</v>
      </c>
      <c r="C42" s="65">
        <f t="shared" si="0"/>
        <v>0.15682137457138046</v>
      </c>
      <c r="D42" s="65">
        <f t="shared" si="2"/>
        <v>0</v>
      </c>
      <c r="E42" s="44"/>
      <c r="F42" s="17"/>
    </row>
    <row r="43" spans="1:9" ht="23.25" x14ac:dyDescent="0.35">
      <c r="A43" s="54" t="s">
        <v>12</v>
      </c>
      <c r="B43" s="65">
        <f t="shared" si="1"/>
        <v>3.4719962872594552</v>
      </c>
      <c r="C43" s="65">
        <f>+C11/$C$5*100</f>
        <v>5.3184469773122514</v>
      </c>
      <c r="D43" s="65">
        <f t="shared" si="2"/>
        <v>1.3338591717611774</v>
      </c>
      <c r="E43" s="44"/>
      <c r="F43" s="17"/>
    </row>
    <row r="44" spans="1:9" ht="23.25" x14ac:dyDescent="0.35">
      <c r="A44" s="55" t="s">
        <v>13</v>
      </c>
      <c r="B44" s="65">
        <f t="shared" si="1"/>
        <v>12.257635113622255</v>
      </c>
      <c r="C44" s="65">
        <f t="shared" si="0"/>
        <v>10.232370339745993</v>
      </c>
      <c r="D44" s="65">
        <f t="shared" si="2"/>
        <v>14.602833826517339</v>
      </c>
      <c r="E44" s="44"/>
      <c r="F44" s="17"/>
    </row>
    <row r="45" spans="1:9" ht="23.25" x14ac:dyDescent="0.35">
      <c r="A45" s="55" t="s">
        <v>14</v>
      </c>
      <c r="B45" s="65">
        <f t="shared" si="1"/>
        <v>0.53566943313055793</v>
      </c>
      <c r="C45" s="65">
        <v>1.9</v>
      </c>
      <c r="D45" s="65">
        <f t="shared" si="2"/>
        <v>0.35692546168120842</v>
      </c>
      <c r="E45" s="44"/>
      <c r="F45" s="17"/>
    </row>
    <row r="46" spans="1:9" s="24" customFormat="1" ht="23.25" x14ac:dyDescent="0.35">
      <c r="A46" s="56" t="s">
        <v>15</v>
      </c>
      <c r="B46" s="65">
        <f t="shared" si="1"/>
        <v>3.6683912464209483</v>
      </c>
      <c r="C46" s="65">
        <f t="shared" si="0"/>
        <v>2.0669959558232867</v>
      </c>
      <c r="D46" s="65">
        <f t="shared" si="2"/>
        <v>5.5227612146290372</v>
      </c>
      <c r="E46" s="44"/>
      <c r="F46" s="17"/>
    </row>
    <row r="47" spans="1:9" ht="23.25" x14ac:dyDescent="0.35">
      <c r="A47" s="57" t="s">
        <v>16</v>
      </c>
      <c r="B47" s="65" t="s">
        <v>33</v>
      </c>
      <c r="C47" s="65">
        <f t="shared" si="0"/>
        <v>7.8205032168822658E-2</v>
      </c>
      <c r="D47" s="65">
        <f t="shared" si="2"/>
        <v>7.3513944159855849E-2</v>
      </c>
      <c r="E47" s="44"/>
      <c r="F47" s="17"/>
    </row>
    <row r="48" spans="1:9" ht="23.25" x14ac:dyDescent="0.35">
      <c r="A48" s="57" t="s">
        <v>17</v>
      </c>
      <c r="B48" s="65">
        <v>0.9</v>
      </c>
      <c r="C48" s="65">
        <f t="shared" si="0"/>
        <v>0.2947411743106596</v>
      </c>
      <c r="D48" s="65">
        <v>0.8</v>
      </c>
      <c r="E48" s="44"/>
      <c r="F48" s="17"/>
    </row>
    <row r="49" spans="1:6" ht="23.25" x14ac:dyDescent="0.35">
      <c r="A49" s="57" t="s">
        <v>18</v>
      </c>
      <c r="B49" s="65" t="s">
        <v>33</v>
      </c>
      <c r="C49" s="65" t="s">
        <v>33</v>
      </c>
      <c r="D49" s="65">
        <f t="shared" si="2"/>
        <v>0</v>
      </c>
      <c r="E49" s="44"/>
      <c r="F49" s="17"/>
    </row>
    <row r="50" spans="1:6" ht="23.25" x14ac:dyDescent="0.35">
      <c r="A50" s="57" t="s">
        <v>19</v>
      </c>
      <c r="B50" s="65">
        <f t="shared" si="1"/>
        <v>0.30325195528004284</v>
      </c>
      <c r="C50" s="65">
        <f t="shared" si="0"/>
        <v>0.50373662883401893</v>
      </c>
      <c r="D50" s="65">
        <f t="shared" si="2"/>
        <v>7.1096434461853319E-2</v>
      </c>
      <c r="E50" s="44"/>
      <c r="F50" s="17"/>
    </row>
    <row r="51" spans="1:6" ht="23.25" x14ac:dyDescent="0.35">
      <c r="A51" s="57" t="s">
        <v>20</v>
      </c>
      <c r="B51" s="65">
        <f t="shared" si="1"/>
        <v>9.3922062745997417E-2</v>
      </c>
      <c r="C51" s="65">
        <f t="shared" si="0"/>
        <v>8.26671250075251E-2</v>
      </c>
      <c r="D51" s="65">
        <f t="shared" si="2"/>
        <v>0.10695495890774746</v>
      </c>
      <c r="E51" s="44"/>
      <c r="F51" s="17"/>
    </row>
    <row r="52" spans="1:6" ht="23.25" x14ac:dyDescent="0.35">
      <c r="A52" s="58" t="s">
        <v>21</v>
      </c>
      <c r="B52" s="65">
        <f t="shared" si="1"/>
        <v>4.7585004800605901</v>
      </c>
      <c r="C52" s="65">
        <f t="shared" si="0"/>
        <v>4.4460579715600161</v>
      </c>
      <c r="D52" s="65">
        <f t="shared" si="2"/>
        <v>5.1202999732630641</v>
      </c>
      <c r="E52" s="44"/>
      <c r="F52" s="17"/>
    </row>
    <row r="53" spans="1:6" ht="23.25" x14ac:dyDescent="0.35">
      <c r="A53" s="58" t="s">
        <v>22</v>
      </c>
      <c r="B53" s="66">
        <f t="shared" si="1"/>
        <v>0</v>
      </c>
      <c r="C53" s="65">
        <f t="shared" si="0"/>
        <v>0</v>
      </c>
      <c r="D53" s="65">
        <f t="shared" si="2"/>
        <v>0</v>
      </c>
      <c r="E53" s="44"/>
      <c r="F53" s="17"/>
    </row>
    <row r="54" spans="1:6" ht="23.25" x14ac:dyDescent="0.35">
      <c r="A54" s="58" t="s">
        <v>23</v>
      </c>
      <c r="B54" s="65">
        <v>3</v>
      </c>
      <c r="C54" s="65">
        <f t="shared" si="0"/>
        <v>1.8468141093369788</v>
      </c>
      <c r="D54" s="65">
        <f t="shared" si="2"/>
        <v>2.9726853878136583</v>
      </c>
      <c r="E54" s="44"/>
      <c r="F54" s="17"/>
    </row>
    <row r="55" spans="1:6" ht="23.25" x14ac:dyDescent="0.35">
      <c r="A55" s="58" t="s">
        <v>24</v>
      </c>
      <c r="B55" s="65">
        <v>0.9</v>
      </c>
      <c r="C55" s="65">
        <f t="shared" si="0"/>
        <v>0.58455908976297433</v>
      </c>
      <c r="D55" s="65">
        <f t="shared" si="2"/>
        <v>2.0497234837974529</v>
      </c>
      <c r="E55" s="44"/>
      <c r="F55" s="17"/>
    </row>
    <row r="56" spans="1:6" ht="23.25" x14ac:dyDescent="0.35">
      <c r="A56" s="58" t="s">
        <v>25</v>
      </c>
      <c r="B56" s="65">
        <f t="shared" si="1"/>
        <v>6.8702587725718018</v>
      </c>
      <c r="C56" s="65">
        <f t="shared" si="0"/>
        <v>5.472308164595387</v>
      </c>
      <c r="D56" s="65">
        <f t="shared" si="2"/>
        <v>8.4890456140781314</v>
      </c>
      <c r="E56" s="44"/>
      <c r="F56" s="17"/>
    </row>
    <row r="57" spans="1:6" ht="23.25" x14ac:dyDescent="0.35">
      <c r="A57" s="58" t="s">
        <v>26</v>
      </c>
      <c r="B57" s="65">
        <f t="shared" si="1"/>
        <v>1.164792756651333</v>
      </c>
      <c r="C57" s="65">
        <f>+C25/$C$5*100</f>
        <v>0.88582514005425061</v>
      </c>
      <c r="D57" s="65">
        <f t="shared" si="2"/>
        <v>1.4878220655130696</v>
      </c>
      <c r="E57" s="44"/>
      <c r="F57" s="17"/>
    </row>
    <row r="58" spans="1:6" ht="23.25" x14ac:dyDescent="0.35">
      <c r="A58" s="58" t="s">
        <v>27</v>
      </c>
      <c r="B58" s="65">
        <f t="shared" si="1"/>
        <v>0.10000495928288303</v>
      </c>
      <c r="C58" s="65">
        <f t="shared" si="0"/>
        <v>0</v>
      </c>
      <c r="D58" s="65">
        <f t="shared" si="2"/>
        <v>0.2158078433395984</v>
      </c>
      <c r="E58" s="44"/>
      <c r="F58" s="17"/>
    </row>
    <row r="59" spans="1:6" ht="23.25" x14ac:dyDescent="0.35">
      <c r="A59" s="58" t="s">
        <v>34</v>
      </c>
      <c r="B59" s="66">
        <f t="shared" si="1"/>
        <v>0</v>
      </c>
      <c r="C59" s="65">
        <f t="shared" si="0"/>
        <v>0</v>
      </c>
      <c r="D59" s="66">
        <f t="shared" si="2"/>
        <v>0</v>
      </c>
      <c r="E59" s="44"/>
    </row>
    <row r="60" spans="1:6" ht="23.25" x14ac:dyDescent="0.35">
      <c r="A60" s="59" t="s">
        <v>29</v>
      </c>
      <c r="B60" s="67">
        <f t="shared" si="1"/>
        <v>0</v>
      </c>
      <c r="C60" s="46">
        <f t="shared" si="0"/>
        <v>0</v>
      </c>
      <c r="D60" s="67">
        <f t="shared" si="2"/>
        <v>0</v>
      </c>
      <c r="E60" s="44"/>
    </row>
    <row r="61" spans="1:6" ht="8.25" customHeight="1" x14ac:dyDescent="0.35">
      <c r="B61" s="21"/>
      <c r="C61" s="21"/>
      <c r="D61" s="43"/>
      <c r="E61" s="24"/>
    </row>
    <row r="62" spans="1:6" ht="23.25" x14ac:dyDescent="0.35">
      <c r="A62" s="49" t="s">
        <v>35</v>
      </c>
      <c r="B62" s="21"/>
      <c r="C62" s="21"/>
      <c r="D62" s="43"/>
    </row>
    <row r="63" spans="1:6" s="62" customFormat="1" ht="30.75" customHeight="1" x14ac:dyDescent="0.5">
      <c r="A63" s="4" t="s">
        <v>37</v>
      </c>
      <c r="D63" s="43"/>
    </row>
    <row r="64" spans="1:6" s="62" customFormat="1" ht="27" customHeight="1" x14ac:dyDescent="0.5">
      <c r="A64" s="4" t="s">
        <v>38</v>
      </c>
    </row>
  </sheetData>
  <mergeCells count="2">
    <mergeCell ref="B4:D4"/>
    <mergeCell ref="B36:D36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65"/>
  <sheetViews>
    <sheetView showGridLines="0" view="pageBreakPreview" zoomScale="80" zoomScaleNormal="75" zoomScaleSheetLayoutView="80" workbookViewId="0">
      <selection activeCell="A2" sqref="A2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6" width="12.85546875" style="2" bestFit="1" customWidth="1"/>
    <col min="7" max="7" width="15" style="2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47</v>
      </c>
    </row>
    <row r="3" spans="1:9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</row>
    <row r="4" spans="1:9" s="1" customFormat="1" ht="23.25" x14ac:dyDescent="0.35">
      <c r="A4" s="8"/>
      <c r="B4" s="120" t="s">
        <v>5</v>
      </c>
      <c r="C4" s="120"/>
      <c r="D4" s="120"/>
    </row>
    <row r="5" spans="1:9" s="14" customFormat="1" ht="23.25" x14ac:dyDescent="0.35">
      <c r="A5" s="38" t="s">
        <v>6</v>
      </c>
      <c r="B5" s="11">
        <v>305261.52</v>
      </c>
      <c r="C5" s="11">
        <v>166998.99</v>
      </c>
      <c r="D5" s="11">
        <v>138262.53</v>
      </c>
      <c r="E5" s="12"/>
      <c r="F5" s="12"/>
      <c r="G5" s="12"/>
      <c r="H5" s="13"/>
    </row>
    <row r="6" spans="1:9" s="19" customFormat="1" ht="27.75" customHeight="1" x14ac:dyDescent="0.35">
      <c r="A6" s="15" t="s">
        <v>7</v>
      </c>
      <c r="B6" s="16">
        <v>209364.25</v>
      </c>
      <c r="C6" s="16">
        <v>120559.72</v>
      </c>
      <c r="D6" s="16">
        <v>88804.54</v>
      </c>
      <c r="E6" s="12"/>
      <c r="F6" s="12"/>
      <c r="G6" s="12"/>
      <c r="H6" s="17"/>
      <c r="I6" s="18"/>
    </row>
    <row r="7" spans="1:9" s="19" customFormat="1" ht="27.75" customHeight="1" x14ac:dyDescent="0.35">
      <c r="A7" s="20" t="s">
        <v>8</v>
      </c>
      <c r="B7" s="16">
        <v>897.41</v>
      </c>
      <c r="C7" s="16">
        <v>641.28</v>
      </c>
      <c r="D7" s="16">
        <v>256.14</v>
      </c>
      <c r="E7" s="12"/>
      <c r="F7" s="12"/>
      <c r="G7" s="12"/>
      <c r="H7" s="17"/>
    </row>
    <row r="8" spans="1:9" s="19" customFormat="1" ht="27.75" customHeight="1" x14ac:dyDescent="0.35">
      <c r="A8" s="20" t="s">
        <v>9</v>
      </c>
      <c r="B8" s="16">
        <v>8380.08</v>
      </c>
      <c r="C8" s="16">
        <v>4733.4399999999996</v>
      </c>
      <c r="D8" s="16">
        <v>3646.64</v>
      </c>
      <c r="E8" s="12"/>
      <c r="F8" s="12"/>
      <c r="G8" s="12"/>
      <c r="H8" s="17"/>
    </row>
    <row r="9" spans="1:9" s="19" customFormat="1" ht="27.75" customHeight="1" x14ac:dyDescent="0.35">
      <c r="A9" s="15" t="s">
        <v>10</v>
      </c>
      <c r="B9" s="106">
        <v>0</v>
      </c>
      <c r="C9" s="106">
        <v>0</v>
      </c>
      <c r="D9" s="106">
        <v>0</v>
      </c>
      <c r="E9" s="12"/>
      <c r="F9" s="12"/>
      <c r="G9" s="12"/>
      <c r="H9" s="17"/>
    </row>
    <row r="10" spans="1:9" s="19" customFormat="1" ht="27.75" customHeight="1" x14ac:dyDescent="0.35">
      <c r="A10" s="20" t="s">
        <v>11</v>
      </c>
      <c r="B10" s="106">
        <v>0</v>
      </c>
      <c r="C10" s="106">
        <v>0</v>
      </c>
      <c r="D10" s="106">
        <v>0</v>
      </c>
      <c r="E10" s="12"/>
      <c r="F10" s="12"/>
      <c r="G10" s="12"/>
      <c r="H10" s="17"/>
    </row>
    <row r="11" spans="1:9" ht="27.75" customHeight="1" x14ac:dyDescent="0.35">
      <c r="A11" s="15" t="s">
        <v>12</v>
      </c>
      <c r="B11" s="107">
        <v>4588.93</v>
      </c>
      <c r="C11" s="107">
        <v>3567.43</v>
      </c>
      <c r="D11" s="107">
        <v>1021.5</v>
      </c>
      <c r="E11" s="12"/>
      <c r="F11" s="12"/>
      <c r="G11" s="12"/>
      <c r="H11" s="21"/>
    </row>
    <row r="12" spans="1:9" ht="27.75" customHeight="1" x14ac:dyDescent="0.35">
      <c r="A12" s="20" t="s">
        <v>13</v>
      </c>
      <c r="B12" s="107">
        <v>34099.050000000003</v>
      </c>
      <c r="C12" s="107">
        <v>16958.900000000001</v>
      </c>
      <c r="D12" s="107">
        <v>17140.150000000001</v>
      </c>
      <c r="E12" s="12"/>
      <c r="F12" s="12"/>
      <c r="G12" s="12"/>
      <c r="H12" s="21"/>
    </row>
    <row r="13" spans="1:9" ht="27.75" customHeight="1" x14ac:dyDescent="0.35">
      <c r="A13" s="20" t="s">
        <v>14</v>
      </c>
      <c r="B13" s="107">
        <v>2924.83</v>
      </c>
      <c r="C13" s="107">
        <v>2022.8</v>
      </c>
      <c r="D13" s="107">
        <v>902.03</v>
      </c>
      <c r="E13" s="12"/>
      <c r="F13" s="12"/>
      <c r="G13" s="12"/>
      <c r="H13" s="21"/>
    </row>
    <row r="14" spans="1:9" s="24" customFormat="1" ht="27.75" customHeight="1" x14ac:dyDescent="0.35">
      <c r="A14" s="22" t="s">
        <v>15</v>
      </c>
      <c r="B14" s="107">
        <v>8941.2900000000009</v>
      </c>
      <c r="C14" s="107">
        <v>1854.53</v>
      </c>
      <c r="D14" s="107">
        <v>7086.76</v>
      </c>
      <c r="E14" s="12"/>
      <c r="F14" s="12"/>
      <c r="G14" s="12"/>
      <c r="H14" s="23"/>
    </row>
    <row r="15" spans="1:9" ht="27.75" customHeight="1" x14ac:dyDescent="0.35">
      <c r="A15" s="25" t="s">
        <v>16</v>
      </c>
      <c r="B15" s="107">
        <v>461.28</v>
      </c>
      <c r="C15" s="107">
        <v>461.28</v>
      </c>
      <c r="D15" s="107">
        <v>0</v>
      </c>
      <c r="E15" s="12"/>
      <c r="F15" s="12"/>
      <c r="G15" s="12"/>
      <c r="H15" s="21"/>
    </row>
    <row r="16" spans="1:9" ht="27.75" customHeight="1" x14ac:dyDescent="0.35">
      <c r="A16" s="25" t="s">
        <v>17</v>
      </c>
      <c r="B16" s="107">
        <v>646.88</v>
      </c>
      <c r="C16" s="107">
        <v>106.31</v>
      </c>
      <c r="D16" s="107">
        <v>540.57000000000005</v>
      </c>
      <c r="E16" s="12"/>
      <c r="F16" s="12"/>
      <c r="G16" s="12"/>
      <c r="H16" s="21"/>
    </row>
    <row r="17" spans="1:8" ht="27.75" customHeight="1" x14ac:dyDescent="0.35">
      <c r="A17" s="25" t="s">
        <v>18</v>
      </c>
      <c r="B17" s="106">
        <v>0</v>
      </c>
      <c r="C17" s="106">
        <v>0</v>
      </c>
      <c r="D17" s="106">
        <v>0</v>
      </c>
      <c r="E17" s="12"/>
      <c r="F17" s="12"/>
      <c r="G17" s="12"/>
      <c r="H17" s="21"/>
    </row>
    <row r="18" spans="1:8" ht="27.75" customHeight="1" x14ac:dyDescent="0.35">
      <c r="A18" s="25" t="s">
        <v>19</v>
      </c>
      <c r="B18" s="108">
        <v>470.33</v>
      </c>
      <c r="C18" s="108">
        <v>470.33</v>
      </c>
      <c r="D18" s="106">
        <v>0</v>
      </c>
      <c r="E18" s="12"/>
      <c r="F18" s="12"/>
      <c r="G18" s="12"/>
      <c r="H18" s="21"/>
    </row>
    <row r="19" spans="1:8" ht="27.75" customHeight="1" x14ac:dyDescent="0.35">
      <c r="A19" s="25" t="s">
        <v>20</v>
      </c>
      <c r="B19" s="107">
        <v>221.3</v>
      </c>
      <c r="C19" s="107">
        <v>98.38</v>
      </c>
      <c r="D19" s="107">
        <v>122.92</v>
      </c>
      <c r="E19" s="12"/>
      <c r="F19" s="12"/>
      <c r="G19" s="12"/>
      <c r="H19" s="21"/>
    </row>
    <row r="20" spans="1:8" ht="27.75" customHeight="1" x14ac:dyDescent="0.35">
      <c r="A20" s="28" t="s">
        <v>21</v>
      </c>
      <c r="B20" s="107">
        <v>11612.27</v>
      </c>
      <c r="C20" s="107">
        <v>6487.9</v>
      </c>
      <c r="D20" s="107">
        <v>5124.37</v>
      </c>
      <c r="E20" s="12"/>
      <c r="F20" s="12"/>
      <c r="G20" s="12"/>
      <c r="H20" s="21"/>
    </row>
    <row r="21" spans="1:8" ht="27.75" customHeight="1" x14ac:dyDescent="0.35">
      <c r="A21" s="28" t="s">
        <v>22</v>
      </c>
      <c r="B21" s="109"/>
      <c r="C21" s="110"/>
      <c r="D21" s="110"/>
      <c r="E21" s="12"/>
      <c r="F21" s="12"/>
      <c r="G21" s="12"/>
      <c r="H21" s="21"/>
    </row>
    <row r="22" spans="1:8" ht="27.75" customHeight="1" x14ac:dyDescent="0.35">
      <c r="A22" s="28" t="s">
        <v>23</v>
      </c>
      <c r="B22" s="107">
        <v>5709.19</v>
      </c>
      <c r="C22" s="107">
        <v>2300.35</v>
      </c>
      <c r="D22" s="107">
        <v>3408.84</v>
      </c>
      <c r="E22" s="12"/>
      <c r="F22" s="12"/>
      <c r="G22" s="12"/>
      <c r="H22" s="21"/>
    </row>
    <row r="23" spans="1:8" ht="27.75" customHeight="1" x14ac:dyDescent="0.35">
      <c r="A23" s="28" t="s">
        <v>24</v>
      </c>
      <c r="B23" s="107">
        <v>1947.24</v>
      </c>
      <c r="C23" s="107">
        <v>0</v>
      </c>
      <c r="D23" s="107">
        <v>1947.24</v>
      </c>
      <c r="E23" s="12"/>
      <c r="F23" s="12"/>
      <c r="G23" s="12"/>
      <c r="H23" s="21"/>
    </row>
    <row r="24" spans="1:8" ht="27.75" customHeight="1" x14ac:dyDescent="0.35">
      <c r="A24" s="28" t="s">
        <v>25</v>
      </c>
      <c r="B24" s="107">
        <v>12299.47</v>
      </c>
      <c r="C24" s="107">
        <v>6019.23</v>
      </c>
      <c r="D24" s="107">
        <v>6280.24</v>
      </c>
      <c r="E24" s="12"/>
      <c r="F24" s="12"/>
      <c r="G24" s="12"/>
      <c r="H24" s="21"/>
    </row>
    <row r="25" spans="1:8" ht="27.75" customHeight="1" x14ac:dyDescent="0.35">
      <c r="A25" s="28" t="s">
        <v>26</v>
      </c>
      <c r="B25" s="107">
        <v>2411.42</v>
      </c>
      <c r="C25" s="107">
        <v>717.1</v>
      </c>
      <c r="D25" s="107">
        <v>1694.32</v>
      </c>
      <c r="E25" s="12"/>
      <c r="F25" s="12"/>
      <c r="G25" s="12"/>
      <c r="H25" s="21"/>
    </row>
    <row r="26" spans="1:8" ht="27.75" customHeight="1" x14ac:dyDescent="0.35">
      <c r="A26" s="28" t="s">
        <v>27</v>
      </c>
      <c r="B26" s="107">
        <v>286.3</v>
      </c>
      <c r="C26" s="107">
        <v>0</v>
      </c>
      <c r="D26" s="107">
        <v>286.3</v>
      </c>
      <c r="E26" s="12"/>
      <c r="F26" s="12"/>
      <c r="G26" s="12"/>
      <c r="H26" s="21"/>
    </row>
    <row r="27" spans="1:8" ht="27.75" customHeight="1" x14ac:dyDescent="0.35">
      <c r="A27" s="28" t="s">
        <v>28</v>
      </c>
      <c r="B27" s="111">
        <v>0</v>
      </c>
      <c r="C27" s="111">
        <v>0</v>
      </c>
      <c r="D27" s="111">
        <v>0</v>
      </c>
      <c r="E27" s="12"/>
      <c r="F27" s="12"/>
      <c r="G27" s="12"/>
      <c r="H27" s="21"/>
    </row>
    <row r="28" spans="1:8" ht="27.75" customHeight="1" x14ac:dyDescent="0.35">
      <c r="A28" s="30" t="s">
        <v>29</v>
      </c>
      <c r="B28" s="111">
        <v>0</v>
      </c>
      <c r="C28" s="112">
        <v>0</v>
      </c>
      <c r="D28" s="112">
        <v>0</v>
      </c>
      <c r="E28" s="12"/>
      <c r="F28" s="12"/>
      <c r="G28" s="12"/>
      <c r="H28" s="21"/>
    </row>
    <row r="29" spans="1:8" ht="17.25" customHeight="1" x14ac:dyDescent="0.35">
      <c r="A29" s="32"/>
      <c r="B29" s="33"/>
      <c r="C29" s="34"/>
      <c r="D29" s="34"/>
    </row>
    <row r="30" spans="1:8" ht="17.25" customHeight="1" x14ac:dyDescent="0.35">
      <c r="A30" s="32"/>
      <c r="B30" s="35"/>
      <c r="C30" s="34"/>
      <c r="D30" s="34"/>
    </row>
    <row r="31" spans="1:8" ht="17.25" customHeight="1" x14ac:dyDescent="0.35">
      <c r="A31" s="32"/>
      <c r="B31" s="35"/>
      <c r="C31" s="34"/>
      <c r="D31" s="34"/>
    </row>
    <row r="32" spans="1:8" ht="17.25" customHeight="1" x14ac:dyDescent="0.35">
      <c r="A32" s="32"/>
      <c r="B32" s="35"/>
      <c r="C32" s="34"/>
      <c r="D32" s="34"/>
    </row>
    <row r="33" spans="1:12" ht="17.25" customHeight="1" x14ac:dyDescent="0.35">
      <c r="A33" s="32"/>
      <c r="B33" s="35"/>
      <c r="C33" s="34"/>
      <c r="D33" s="34"/>
    </row>
    <row r="34" spans="1:12" ht="17.25" customHeight="1" x14ac:dyDescent="0.35">
      <c r="A34" s="32"/>
      <c r="B34" s="35"/>
      <c r="C34" s="34"/>
      <c r="D34" s="34"/>
    </row>
    <row r="35" spans="1:12" s="1" customFormat="1" ht="23.25" x14ac:dyDescent="0.35">
      <c r="A35" s="1" t="s">
        <v>30</v>
      </c>
      <c r="B35" s="2"/>
      <c r="C35" s="2"/>
      <c r="D35" s="2"/>
    </row>
    <row r="36" spans="1:12" s="4" customFormat="1" ht="23.25" x14ac:dyDescent="0.35">
      <c r="A36" s="3" t="s">
        <v>48</v>
      </c>
    </row>
    <row r="37" spans="1:12" s="1" customFormat="1" ht="23.25" x14ac:dyDescent="0.35">
      <c r="A37" s="36" t="s">
        <v>1</v>
      </c>
      <c r="B37" s="7" t="s">
        <v>2</v>
      </c>
      <c r="C37" s="7" t="s">
        <v>3</v>
      </c>
      <c r="D37" s="7" t="s">
        <v>4</v>
      </c>
    </row>
    <row r="38" spans="1:12" ht="23.25" x14ac:dyDescent="0.35">
      <c r="A38" s="37"/>
      <c r="B38" s="122" t="s">
        <v>31</v>
      </c>
      <c r="C38" s="122"/>
      <c r="D38" s="122"/>
    </row>
    <row r="39" spans="1:12" s="14" customFormat="1" ht="23.25" x14ac:dyDescent="0.35">
      <c r="A39" s="38"/>
      <c r="B39" s="39">
        <f>+B5/$B$5*100</f>
        <v>100</v>
      </c>
      <c r="C39" s="39">
        <f>+C5/$C$5*100</f>
        <v>100</v>
      </c>
      <c r="D39" s="39">
        <f>+D5/$D$5*100</f>
        <v>100</v>
      </c>
      <c r="E39" s="40">
        <f>SUM(E40:E60)</f>
        <v>99.999999999999986</v>
      </c>
      <c r="F39" s="40">
        <f>SUM(F40:F60)</f>
        <v>97.6</v>
      </c>
      <c r="G39" s="40">
        <f>SUM(G40:G62)</f>
        <v>99.300000000000011</v>
      </c>
      <c r="H39" s="41"/>
      <c r="I39" s="42"/>
      <c r="J39" s="40"/>
      <c r="K39" s="40"/>
      <c r="L39" s="40"/>
    </row>
    <row r="40" spans="1:12" s="19" customFormat="1" ht="23.25" x14ac:dyDescent="0.35">
      <c r="A40" s="15" t="s">
        <v>32</v>
      </c>
      <c r="B40" s="50">
        <f>+B6/$B$5*100</f>
        <v>68.585208512360154</v>
      </c>
      <c r="C40" s="50">
        <f t="shared" ref="C40:C62" si="0">+C6/$C$5*100</f>
        <v>72.191885711404609</v>
      </c>
      <c r="D40" s="50">
        <f>+D6/$D$5*100</f>
        <v>64.228927389076418</v>
      </c>
      <c r="E40" s="40">
        <f>ROUND(B40,1)</f>
        <v>68.599999999999994</v>
      </c>
      <c r="F40" s="40">
        <f>ROUND(C40,1)</f>
        <v>72.2</v>
      </c>
      <c r="G40" s="40">
        <f t="shared" ref="E40:G60" si="1">ROUND(D40,1)</f>
        <v>64.2</v>
      </c>
      <c r="H40" s="44"/>
      <c r="I40" s="17"/>
    </row>
    <row r="41" spans="1:12" s="19" customFormat="1" ht="23.25" x14ac:dyDescent="0.35">
      <c r="A41" s="20" t="s">
        <v>8</v>
      </c>
      <c r="B41" s="50">
        <f>+B7/$B$5*100</f>
        <v>0.29398071528963099</v>
      </c>
      <c r="C41" s="50">
        <f t="shared" si="0"/>
        <v>0.3840023224092553</v>
      </c>
      <c r="D41" s="50">
        <f t="shared" ref="D41:D42" si="2">+D7/$D$5*100</f>
        <v>0.18525626574314819</v>
      </c>
      <c r="E41" s="40">
        <f>ROUND(B41,1)</f>
        <v>0.3</v>
      </c>
      <c r="F41" s="40">
        <f>ROUND(C41,1)</f>
        <v>0.4</v>
      </c>
      <c r="G41" s="40">
        <f t="shared" si="1"/>
        <v>0.2</v>
      </c>
      <c r="H41" s="44"/>
      <c r="I41" s="17"/>
    </row>
    <row r="42" spans="1:12" s="19" customFormat="1" ht="23.25" x14ac:dyDescent="0.35">
      <c r="A42" s="20" t="s">
        <v>9</v>
      </c>
      <c r="B42" s="50">
        <f>+B8/$B$5*100</f>
        <v>2.7452133501792169</v>
      </c>
      <c r="C42" s="50">
        <f t="shared" si="0"/>
        <v>2.8344123518351814</v>
      </c>
      <c r="D42" s="50">
        <f t="shared" si="2"/>
        <v>2.6374752436542281</v>
      </c>
      <c r="E42" s="40">
        <f t="shared" si="1"/>
        <v>2.7</v>
      </c>
      <c r="F42" s="40">
        <f t="shared" si="1"/>
        <v>2.8</v>
      </c>
      <c r="G42" s="40">
        <f t="shared" si="1"/>
        <v>2.6</v>
      </c>
      <c r="H42" s="44"/>
      <c r="I42" s="17"/>
    </row>
    <row r="43" spans="1:12" s="19" customFormat="1" ht="23.25" x14ac:dyDescent="0.35">
      <c r="A43" s="15" t="s">
        <v>10</v>
      </c>
      <c r="B43" s="50">
        <f t="shared" ref="B43:B62" si="3">+B9/$B$5*100</f>
        <v>0</v>
      </c>
      <c r="C43" s="50">
        <f t="shared" si="0"/>
        <v>0</v>
      </c>
      <c r="D43" s="50">
        <f>+D9/$D$5*100</f>
        <v>0</v>
      </c>
      <c r="E43" s="40">
        <f t="shared" si="1"/>
        <v>0</v>
      </c>
      <c r="F43" s="40">
        <f t="shared" si="1"/>
        <v>0</v>
      </c>
      <c r="G43" s="40">
        <f t="shared" si="1"/>
        <v>0</v>
      </c>
      <c r="H43" s="44"/>
      <c r="I43" s="17"/>
    </row>
    <row r="44" spans="1:12" s="19" customFormat="1" ht="23.25" x14ac:dyDescent="0.35">
      <c r="A44" s="20" t="s">
        <v>11</v>
      </c>
      <c r="B44" s="51" t="s">
        <v>33</v>
      </c>
      <c r="C44" s="50">
        <f t="shared" si="0"/>
        <v>0</v>
      </c>
      <c r="D44" s="50">
        <f t="shared" ref="D44:D46" si="4">+D10/$D$5*100</f>
        <v>0</v>
      </c>
      <c r="E44" s="40">
        <v>0</v>
      </c>
      <c r="F44" s="40">
        <f t="shared" si="1"/>
        <v>0</v>
      </c>
      <c r="G44" s="40">
        <f>ROUND(D44,1)</f>
        <v>0</v>
      </c>
      <c r="H44" s="44"/>
      <c r="I44" s="17"/>
    </row>
    <row r="45" spans="1:12" ht="23.25" x14ac:dyDescent="0.35">
      <c r="A45" s="15" t="s">
        <v>12</v>
      </c>
      <c r="B45" s="50">
        <f t="shared" si="3"/>
        <v>1.5032782382790992</v>
      </c>
      <c r="C45" s="50">
        <f t="shared" si="0"/>
        <v>2.1361985482666692</v>
      </c>
      <c r="D45" s="50">
        <f t="shared" si="4"/>
        <v>0.73881188200447367</v>
      </c>
      <c r="E45" s="40">
        <f t="shared" si="1"/>
        <v>1.5</v>
      </c>
      <c r="F45" s="40">
        <f t="shared" si="1"/>
        <v>2.1</v>
      </c>
      <c r="G45" s="40">
        <f t="shared" si="1"/>
        <v>0.7</v>
      </c>
      <c r="H45" s="44"/>
      <c r="I45" s="17"/>
    </row>
    <row r="46" spans="1:12" ht="23.25" x14ac:dyDescent="0.35">
      <c r="A46" s="20" t="s">
        <v>13</v>
      </c>
      <c r="B46" s="50">
        <f t="shared" si="3"/>
        <v>11.170438383455602</v>
      </c>
      <c r="C46" s="51">
        <v>7.7</v>
      </c>
      <c r="D46" s="50">
        <f t="shared" si="4"/>
        <v>12.396814957747411</v>
      </c>
      <c r="E46" s="40">
        <f t="shared" si="1"/>
        <v>11.2</v>
      </c>
      <c r="F46" s="40">
        <f t="shared" si="1"/>
        <v>7.7</v>
      </c>
      <c r="G46" s="40">
        <f t="shared" si="1"/>
        <v>12.4</v>
      </c>
      <c r="H46" s="44"/>
      <c r="I46" s="17"/>
    </row>
    <row r="47" spans="1:12" ht="23.25" x14ac:dyDescent="0.35">
      <c r="A47" s="20" t="s">
        <v>14</v>
      </c>
      <c r="B47" s="50">
        <f t="shared" si="3"/>
        <v>0.95813910642913658</v>
      </c>
      <c r="C47" s="50">
        <f t="shared" si="0"/>
        <v>1.2112648106434656</v>
      </c>
      <c r="D47" s="51">
        <v>0.1</v>
      </c>
      <c r="E47" s="40">
        <f t="shared" si="1"/>
        <v>1</v>
      </c>
      <c r="F47" s="40">
        <f t="shared" si="1"/>
        <v>1.2</v>
      </c>
      <c r="G47" s="40">
        <f t="shared" si="1"/>
        <v>0.1</v>
      </c>
      <c r="H47" s="44"/>
      <c r="I47" s="17"/>
    </row>
    <row r="48" spans="1:12" s="24" customFormat="1" ht="23.25" x14ac:dyDescent="0.35">
      <c r="A48" s="22" t="s">
        <v>15</v>
      </c>
      <c r="B48" s="50">
        <f t="shared" si="3"/>
        <v>2.9290589917785903</v>
      </c>
      <c r="C48" s="50">
        <f t="shared" si="0"/>
        <v>1.1105037222081404</v>
      </c>
      <c r="D48" s="50">
        <f>+D14/$D$5*100</f>
        <v>5.1255824698130432</v>
      </c>
      <c r="E48" s="40">
        <f t="shared" si="1"/>
        <v>2.9</v>
      </c>
      <c r="F48" s="40">
        <f t="shared" si="1"/>
        <v>1.1000000000000001</v>
      </c>
      <c r="G48" s="40">
        <f t="shared" si="1"/>
        <v>5.0999999999999996</v>
      </c>
      <c r="H48" s="44"/>
      <c r="I48" s="17"/>
    </row>
    <row r="49" spans="1:9" ht="23.25" x14ac:dyDescent="0.35">
      <c r="A49" s="25" t="s">
        <v>16</v>
      </c>
      <c r="B49" s="50">
        <f t="shared" si="3"/>
        <v>0.15110977629935143</v>
      </c>
      <c r="C49" s="50">
        <f t="shared" si="0"/>
        <v>0.2762172393976754</v>
      </c>
      <c r="D49" s="50">
        <f t="shared" ref="D49:D54" si="5">+D15/$D$5*100</f>
        <v>0</v>
      </c>
      <c r="E49" s="40">
        <f t="shared" si="1"/>
        <v>0.2</v>
      </c>
      <c r="F49" s="40">
        <f t="shared" si="1"/>
        <v>0.3</v>
      </c>
      <c r="G49" s="40">
        <f t="shared" si="1"/>
        <v>0</v>
      </c>
      <c r="H49" s="44"/>
      <c r="I49" s="17"/>
    </row>
    <row r="50" spans="1:9" ht="23.25" x14ac:dyDescent="0.35">
      <c r="A50" s="25" t="s">
        <v>17</v>
      </c>
      <c r="B50" s="50">
        <f t="shared" si="3"/>
        <v>0.21191010252455009</v>
      </c>
      <c r="C50" s="50">
        <f t="shared" si="0"/>
        <v>6.3659067638672545E-2</v>
      </c>
      <c r="D50" s="50">
        <f t="shared" si="5"/>
        <v>0.39097360651508412</v>
      </c>
      <c r="E50" s="40">
        <f t="shared" si="1"/>
        <v>0.2</v>
      </c>
      <c r="F50" s="40">
        <f>ROUND(C50,1)</f>
        <v>0.1</v>
      </c>
      <c r="G50" s="40">
        <f t="shared" si="1"/>
        <v>0.4</v>
      </c>
      <c r="H50" s="44"/>
      <c r="I50" s="17"/>
    </row>
    <row r="51" spans="1:9" ht="23.25" x14ac:dyDescent="0.35">
      <c r="A51" s="25" t="s">
        <v>18</v>
      </c>
      <c r="B51" s="50">
        <f t="shared" si="3"/>
        <v>0</v>
      </c>
      <c r="C51" s="50">
        <f t="shared" si="0"/>
        <v>0</v>
      </c>
      <c r="D51" s="50">
        <f t="shared" si="5"/>
        <v>0</v>
      </c>
      <c r="E51" s="40">
        <f>ROUND(B51,1)</f>
        <v>0</v>
      </c>
      <c r="F51" s="40">
        <f>ROUND(C51,1)</f>
        <v>0</v>
      </c>
      <c r="G51" s="40">
        <f>ROUND(D51,1)</f>
        <v>0</v>
      </c>
      <c r="H51" s="44"/>
      <c r="I51" s="17"/>
    </row>
    <row r="52" spans="1:9" ht="23.25" x14ac:dyDescent="0.35">
      <c r="A52" s="25" t="s">
        <v>19</v>
      </c>
      <c r="B52" s="51">
        <v>0.1</v>
      </c>
      <c r="C52" s="50">
        <f t="shared" si="0"/>
        <v>0.28163643384909093</v>
      </c>
      <c r="D52" s="50">
        <f>+D18/$D$5*100</f>
        <v>0</v>
      </c>
      <c r="E52" s="40">
        <f>ROUND(B52,1)</f>
        <v>0.1</v>
      </c>
      <c r="F52" s="40">
        <f t="shared" si="1"/>
        <v>0.3</v>
      </c>
      <c r="G52" s="40">
        <f t="shared" si="1"/>
        <v>0</v>
      </c>
      <c r="H52" s="44"/>
      <c r="I52" s="17"/>
    </row>
    <row r="53" spans="1:9" ht="23.25" x14ac:dyDescent="0.35">
      <c r="A53" s="25" t="s">
        <v>20</v>
      </c>
      <c r="B53" s="50">
        <f t="shared" si="3"/>
        <v>7.2495216560541267E-2</v>
      </c>
      <c r="C53" s="50">
        <f t="shared" si="0"/>
        <v>5.8910535925995725E-2</v>
      </c>
      <c r="D53" s="50">
        <f>+D19/$D$5*100</f>
        <v>8.8903334836994516E-2</v>
      </c>
      <c r="E53" s="40">
        <f t="shared" si="1"/>
        <v>0.1</v>
      </c>
      <c r="F53" s="40">
        <f t="shared" si="1"/>
        <v>0.1</v>
      </c>
      <c r="G53" s="40">
        <f t="shared" si="1"/>
        <v>0.1</v>
      </c>
      <c r="H53" s="44"/>
      <c r="I53" s="17"/>
    </row>
    <row r="54" spans="1:9" ht="23.25" x14ac:dyDescent="0.35">
      <c r="A54" s="28" t="s">
        <v>21</v>
      </c>
      <c r="B54" s="50">
        <f t="shared" si="3"/>
        <v>3.8040398934002551</v>
      </c>
      <c r="C54" s="50">
        <f t="shared" si="0"/>
        <v>3.8849935559490509</v>
      </c>
      <c r="D54" s="50">
        <f t="shared" si="5"/>
        <v>3.7062608358171949</v>
      </c>
      <c r="E54" s="40">
        <f t="shared" si="1"/>
        <v>3.8</v>
      </c>
      <c r="F54" s="40">
        <f t="shared" si="1"/>
        <v>3.9</v>
      </c>
      <c r="G54" s="40">
        <f t="shared" si="1"/>
        <v>3.7</v>
      </c>
      <c r="H54" s="44"/>
      <c r="I54" s="17"/>
    </row>
    <row r="55" spans="1:9" ht="23.25" x14ac:dyDescent="0.35">
      <c r="A55" s="28" t="s">
        <v>22</v>
      </c>
      <c r="B55" s="50"/>
      <c r="C55" s="50"/>
      <c r="D55" s="50"/>
      <c r="E55" s="40"/>
      <c r="F55" s="40"/>
      <c r="G55" s="40"/>
      <c r="H55" s="44"/>
      <c r="I55" s="17"/>
    </row>
    <row r="56" spans="1:9" ht="23.25" x14ac:dyDescent="0.35">
      <c r="A56" s="28" t="s">
        <v>23</v>
      </c>
      <c r="B56" s="50">
        <f t="shared" si="3"/>
        <v>1.8702619314743631</v>
      </c>
      <c r="C56" s="50">
        <f t="shared" si="0"/>
        <v>1.3774634205871545</v>
      </c>
      <c r="D56" s="50">
        <f>+D22/$D$5*100</f>
        <v>2.4654835984847088</v>
      </c>
      <c r="E56" s="40">
        <f t="shared" si="1"/>
        <v>1.9</v>
      </c>
      <c r="F56" s="40">
        <f t="shared" si="1"/>
        <v>1.4</v>
      </c>
      <c r="G56" s="40">
        <f t="shared" si="1"/>
        <v>2.5</v>
      </c>
      <c r="H56" s="44"/>
      <c r="I56" s="17"/>
    </row>
    <row r="57" spans="1:9" ht="23.25" x14ac:dyDescent="0.35">
      <c r="A57" s="28" t="s">
        <v>24</v>
      </c>
      <c r="B57" s="50">
        <f t="shared" si="3"/>
        <v>0.63789238813984805</v>
      </c>
      <c r="C57" s="50">
        <f t="shared" si="0"/>
        <v>0</v>
      </c>
      <c r="D57" s="50">
        <f t="shared" ref="D57:D60" si="6">+D23/$D$5*100</f>
        <v>1.4083642184183958</v>
      </c>
      <c r="E57" s="40">
        <f t="shared" si="1"/>
        <v>0.6</v>
      </c>
      <c r="F57" s="40">
        <f t="shared" si="1"/>
        <v>0</v>
      </c>
      <c r="G57" s="40">
        <f t="shared" si="1"/>
        <v>1.4</v>
      </c>
      <c r="H57" s="44"/>
      <c r="I57" s="17"/>
    </row>
    <row r="58" spans="1:9" ht="23.25" x14ac:dyDescent="0.35">
      <c r="A58" s="28" t="s">
        <v>25</v>
      </c>
      <c r="B58" s="50">
        <f t="shared" si="3"/>
        <v>4.029158342656487</v>
      </c>
      <c r="C58" s="50">
        <f t="shared" si="0"/>
        <v>3.6043511400877333</v>
      </c>
      <c r="D58" s="50">
        <f t="shared" si="6"/>
        <v>4.5422573997452522</v>
      </c>
      <c r="E58" s="40">
        <f t="shared" si="1"/>
        <v>4</v>
      </c>
      <c r="F58" s="40">
        <f t="shared" si="1"/>
        <v>3.6</v>
      </c>
      <c r="G58" s="40">
        <f t="shared" si="1"/>
        <v>4.5</v>
      </c>
      <c r="H58" s="44"/>
      <c r="I58" s="17"/>
    </row>
    <row r="59" spans="1:9" ht="23.25" x14ac:dyDescent="0.35">
      <c r="A59" s="28" t="s">
        <v>26</v>
      </c>
      <c r="B59" s="50">
        <f t="shared" si="3"/>
        <v>0.78995216953646819</v>
      </c>
      <c r="C59" s="50">
        <f t="shared" si="0"/>
        <v>0.4294037945977997</v>
      </c>
      <c r="D59" s="50">
        <f t="shared" si="6"/>
        <v>1.2254368555240527</v>
      </c>
      <c r="E59" s="40">
        <f t="shared" si="1"/>
        <v>0.8</v>
      </c>
      <c r="F59" s="40">
        <f t="shared" si="1"/>
        <v>0.4</v>
      </c>
      <c r="G59" s="40">
        <f t="shared" si="1"/>
        <v>1.2</v>
      </c>
      <c r="H59" s="44"/>
      <c r="I59" s="17"/>
    </row>
    <row r="60" spans="1:9" ht="23.25" x14ac:dyDescent="0.35">
      <c r="A60" s="28" t="s">
        <v>27</v>
      </c>
      <c r="B60" s="50">
        <f t="shared" si="3"/>
        <v>9.3788434257943809E-2</v>
      </c>
      <c r="C60" s="50">
        <f t="shared" si="0"/>
        <v>0</v>
      </c>
      <c r="D60" s="50">
        <f t="shared" si="6"/>
        <v>0.20706984025245309</v>
      </c>
      <c r="E60" s="40">
        <f t="shared" si="1"/>
        <v>0.1</v>
      </c>
      <c r="F60" s="40">
        <f t="shared" si="1"/>
        <v>0</v>
      </c>
      <c r="G60" s="40">
        <f t="shared" si="1"/>
        <v>0.2</v>
      </c>
      <c r="H60" s="44"/>
      <c r="I60" s="17"/>
    </row>
    <row r="61" spans="1:9" ht="23.25" x14ac:dyDescent="0.35">
      <c r="A61" s="28" t="s">
        <v>34</v>
      </c>
      <c r="B61" s="50">
        <f t="shared" si="3"/>
        <v>0</v>
      </c>
      <c r="C61" s="50">
        <f t="shared" si="0"/>
        <v>0</v>
      </c>
      <c r="D61" s="50">
        <f t="shared" ref="D61:D62" si="7">D27/$D$5*100</f>
        <v>0</v>
      </c>
      <c r="E61" s="40">
        <f t="shared" ref="E61:G62" si="8">ROUND(B61,1)</f>
        <v>0</v>
      </c>
      <c r="F61" s="40">
        <f t="shared" si="8"/>
        <v>0</v>
      </c>
      <c r="G61" s="40">
        <f t="shared" si="8"/>
        <v>0</v>
      </c>
      <c r="H61" s="44"/>
    </row>
    <row r="62" spans="1:9" ht="23.25" x14ac:dyDescent="0.35">
      <c r="A62" s="30" t="s">
        <v>29</v>
      </c>
      <c r="B62" s="52">
        <f t="shared" si="3"/>
        <v>0</v>
      </c>
      <c r="C62" s="52">
        <f t="shared" si="0"/>
        <v>0</v>
      </c>
      <c r="D62" s="52">
        <f t="shared" si="7"/>
        <v>0</v>
      </c>
      <c r="E62" s="40">
        <f t="shared" si="8"/>
        <v>0</v>
      </c>
      <c r="F62" s="40">
        <f t="shared" si="8"/>
        <v>0</v>
      </c>
      <c r="G62" s="40">
        <f t="shared" si="8"/>
        <v>0</v>
      </c>
      <c r="H62" s="44"/>
    </row>
    <row r="63" spans="1:9" ht="8.25" customHeight="1" x14ac:dyDescent="0.35">
      <c r="A63" s="37"/>
      <c r="B63" s="47"/>
      <c r="C63" s="47"/>
      <c r="D63" s="48"/>
      <c r="F63" s="24"/>
      <c r="G63" s="24"/>
      <c r="H63" s="24"/>
    </row>
    <row r="64" spans="1:9" ht="23.25" x14ac:dyDescent="0.35">
      <c r="A64" s="49" t="s">
        <v>35</v>
      </c>
      <c r="B64" s="47"/>
      <c r="C64" s="47"/>
      <c r="D64" s="47"/>
    </row>
    <row r="65" spans="1:4" ht="18" customHeight="1" x14ac:dyDescent="0.35">
      <c r="A65" s="37"/>
      <c r="B65" s="37"/>
      <c r="C65" s="37"/>
      <c r="D65" s="37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P65"/>
  <sheetViews>
    <sheetView showGridLines="0" view="pageBreakPreview" zoomScale="75" zoomScaleNormal="75" zoomScaleSheetLayoutView="75" workbookViewId="0">
      <selection activeCell="C6" sqref="C6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4.28515625" style="2" bestFit="1" customWidth="1"/>
    <col min="6" max="6" width="14.42578125" style="2" bestFit="1" customWidth="1"/>
    <col min="7" max="7" width="15" style="2" customWidth="1"/>
    <col min="8" max="8" width="11.7109375" style="2" bestFit="1" customWidth="1"/>
    <col min="9" max="10" width="11.5703125" style="2" bestFit="1" customWidth="1"/>
    <col min="11" max="11" width="12.85546875" style="2" bestFit="1" customWidth="1"/>
    <col min="12" max="12" width="13" style="2" bestFit="1" customWidth="1"/>
    <col min="13" max="13" width="11.7109375" style="2" bestFit="1" customWidth="1"/>
    <col min="14" max="14" width="12.85546875" style="2" bestFit="1" customWidth="1"/>
    <col min="15" max="16" width="9.7109375" style="2" bestFit="1" customWidth="1"/>
    <col min="17" max="16384" width="9.140625" style="2"/>
  </cols>
  <sheetData>
    <row r="1" spans="1:16" s="1" customFormat="1" ht="23.25" x14ac:dyDescent="0.35">
      <c r="A1" s="123" t="s">
        <v>0</v>
      </c>
      <c r="B1" s="123"/>
      <c r="C1" s="123"/>
      <c r="D1" s="123"/>
    </row>
    <row r="2" spans="1:16" s="4" customFormat="1" ht="23.25" x14ac:dyDescent="0.35">
      <c r="A2" s="3" t="s">
        <v>50</v>
      </c>
    </row>
    <row r="3" spans="1:16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</row>
    <row r="4" spans="1:16" s="1" customFormat="1" ht="23.25" x14ac:dyDescent="0.35">
      <c r="A4" s="8"/>
      <c r="B4" s="120" t="s">
        <v>5</v>
      </c>
      <c r="C4" s="120"/>
      <c r="D4" s="12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14" customFormat="1" ht="23.25" x14ac:dyDescent="0.35">
      <c r="A5" s="10" t="s">
        <v>6</v>
      </c>
      <c r="B5" s="11">
        <v>306011.65000000002</v>
      </c>
      <c r="C5" s="11">
        <v>165904.89000000001</v>
      </c>
      <c r="D5" s="11">
        <v>140106.76</v>
      </c>
      <c r="E5" s="9"/>
      <c r="F5" s="12"/>
      <c r="G5" s="12"/>
      <c r="H5" s="13"/>
    </row>
    <row r="6" spans="1:16" s="19" customFormat="1" ht="27.75" customHeight="1" x14ac:dyDescent="0.35">
      <c r="A6" s="15" t="s">
        <v>7</v>
      </c>
      <c r="B6" s="16">
        <v>200442.54</v>
      </c>
      <c r="C6" s="16">
        <v>115310.23</v>
      </c>
      <c r="D6" s="16">
        <v>85132.3</v>
      </c>
      <c r="E6" s="9"/>
      <c r="F6" s="12"/>
      <c r="G6" s="12"/>
      <c r="H6" s="17"/>
      <c r="I6" s="18"/>
    </row>
    <row r="7" spans="1:16" s="19" customFormat="1" ht="27.75" customHeight="1" x14ac:dyDescent="0.35">
      <c r="A7" s="20" t="s">
        <v>8</v>
      </c>
      <c r="B7" s="107">
        <v>327.51</v>
      </c>
      <c r="C7" s="107">
        <v>0</v>
      </c>
      <c r="D7" s="107">
        <v>327.51</v>
      </c>
      <c r="E7" s="9"/>
      <c r="F7" s="12"/>
      <c r="G7" s="12"/>
      <c r="H7" s="17"/>
    </row>
    <row r="8" spans="1:16" s="19" customFormat="1" ht="27.75" customHeight="1" x14ac:dyDescent="0.35">
      <c r="A8" s="20" t="s">
        <v>9</v>
      </c>
      <c r="B8" s="107">
        <v>9901.5400000000009</v>
      </c>
      <c r="C8" s="107">
        <v>5116.72</v>
      </c>
      <c r="D8" s="107">
        <v>4784.83</v>
      </c>
      <c r="E8" s="9"/>
      <c r="F8" s="12"/>
      <c r="G8" s="12"/>
      <c r="H8" s="17"/>
    </row>
    <row r="9" spans="1:16" s="19" customFormat="1" ht="27.75" customHeight="1" x14ac:dyDescent="0.35">
      <c r="A9" s="15" t="s">
        <v>10</v>
      </c>
      <c r="B9" s="107">
        <v>0</v>
      </c>
      <c r="C9" s="107">
        <v>0</v>
      </c>
      <c r="D9" s="107">
        <v>0</v>
      </c>
      <c r="E9" s="9"/>
      <c r="F9" s="12"/>
      <c r="G9" s="12"/>
      <c r="H9" s="17"/>
    </row>
    <row r="10" spans="1:16" s="19" customFormat="1" ht="27.75" customHeight="1" x14ac:dyDescent="0.35">
      <c r="A10" s="20" t="s">
        <v>11</v>
      </c>
      <c r="B10" s="107">
        <v>408.66</v>
      </c>
      <c r="C10" s="107">
        <v>0</v>
      </c>
      <c r="D10" s="107">
        <v>408.66</v>
      </c>
      <c r="E10" s="9"/>
      <c r="F10" s="12"/>
      <c r="G10" s="12"/>
      <c r="H10" s="17"/>
    </row>
    <row r="11" spans="1:16" ht="27.75" customHeight="1" x14ac:dyDescent="0.35">
      <c r="A11" s="15" t="s">
        <v>12</v>
      </c>
      <c r="B11" s="107">
        <v>6880.08</v>
      </c>
      <c r="C11" s="107">
        <v>5556.83</v>
      </c>
      <c r="D11" s="107">
        <v>1323.25</v>
      </c>
      <c r="E11" s="9"/>
      <c r="F11" s="12"/>
      <c r="G11" s="12"/>
      <c r="H11" s="21"/>
    </row>
    <row r="12" spans="1:16" ht="27.75" customHeight="1" x14ac:dyDescent="0.35">
      <c r="A12" s="20" t="s">
        <v>13</v>
      </c>
      <c r="B12" s="107">
        <v>27492.78</v>
      </c>
      <c r="C12" s="107">
        <v>11552.39</v>
      </c>
      <c r="D12" s="107">
        <v>15940.4</v>
      </c>
      <c r="E12" s="9"/>
      <c r="F12" s="12"/>
      <c r="G12" s="12"/>
      <c r="H12" s="21"/>
    </row>
    <row r="13" spans="1:16" ht="27.75" customHeight="1" x14ac:dyDescent="0.35">
      <c r="A13" s="20" t="s">
        <v>14</v>
      </c>
      <c r="B13" s="107">
        <v>1166.68</v>
      </c>
      <c r="C13" s="107">
        <v>183.92</v>
      </c>
      <c r="D13" s="107">
        <v>982.77</v>
      </c>
      <c r="E13" s="9"/>
      <c r="F13" s="12"/>
      <c r="G13" s="12"/>
      <c r="H13" s="21"/>
    </row>
    <row r="14" spans="1:16" s="24" customFormat="1" ht="27.75" customHeight="1" x14ac:dyDescent="0.35">
      <c r="A14" s="22" t="s">
        <v>15</v>
      </c>
      <c r="B14" s="107">
        <v>8747.19</v>
      </c>
      <c r="C14" s="107">
        <v>3179.84</v>
      </c>
      <c r="D14" s="107">
        <v>5567.35</v>
      </c>
      <c r="E14" s="9"/>
      <c r="F14" s="12"/>
      <c r="G14" s="12"/>
      <c r="H14" s="23"/>
    </row>
    <row r="15" spans="1:16" ht="27.75" customHeight="1" x14ac:dyDescent="0.35">
      <c r="A15" s="25" t="s">
        <v>16</v>
      </c>
      <c r="B15" s="107">
        <v>327.08</v>
      </c>
      <c r="C15" s="107">
        <v>327.08</v>
      </c>
      <c r="D15" s="107">
        <v>0</v>
      </c>
      <c r="E15" s="9"/>
      <c r="F15" s="26"/>
      <c r="G15" s="26"/>
      <c r="H15" s="27"/>
      <c r="I15" s="27"/>
      <c r="J15" s="27"/>
      <c r="K15" s="27"/>
      <c r="L15" s="27"/>
      <c r="M15" s="27"/>
    </row>
    <row r="16" spans="1:16" ht="27.75" customHeight="1" x14ac:dyDescent="0.35">
      <c r="A16" s="25" t="s">
        <v>17</v>
      </c>
      <c r="B16" s="107">
        <v>1190.9000000000001</v>
      </c>
      <c r="C16" s="107">
        <v>804.18</v>
      </c>
      <c r="D16" s="107">
        <v>386.71</v>
      </c>
      <c r="E16" s="9"/>
      <c r="F16" s="26"/>
      <c r="G16" s="26"/>
      <c r="H16" s="27"/>
      <c r="I16" s="27"/>
      <c r="J16" s="27"/>
      <c r="K16" s="27"/>
      <c r="L16" s="27"/>
      <c r="M16" s="27"/>
    </row>
    <row r="17" spans="1:8" ht="27.75" customHeight="1" x14ac:dyDescent="0.35">
      <c r="A17" s="25" t="s">
        <v>18</v>
      </c>
      <c r="B17" s="107">
        <v>0</v>
      </c>
      <c r="C17" s="107">
        <v>0</v>
      </c>
      <c r="D17" s="107">
        <v>0</v>
      </c>
      <c r="E17" s="9"/>
      <c r="F17" s="12"/>
      <c r="G17" s="12"/>
      <c r="H17" s="21"/>
    </row>
    <row r="18" spans="1:8" ht="27.75" customHeight="1" x14ac:dyDescent="0.35">
      <c r="A18" s="25" t="s">
        <v>19</v>
      </c>
      <c r="B18" s="107">
        <v>488.74</v>
      </c>
      <c r="C18" s="107">
        <v>189.62</v>
      </c>
      <c r="D18" s="107">
        <v>299.12</v>
      </c>
      <c r="E18" s="26"/>
      <c r="F18" s="12"/>
      <c r="G18" s="12"/>
      <c r="H18" s="21"/>
    </row>
    <row r="19" spans="1:8" ht="27.75" customHeight="1" x14ac:dyDescent="0.35">
      <c r="A19" s="25" t="s">
        <v>20</v>
      </c>
      <c r="B19" s="113">
        <v>0</v>
      </c>
      <c r="C19" s="113">
        <v>0</v>
      </c>
      <c r="D19" s="113">
        <v>0</v>
      </c>
      <c r="E19" s="26"/>
      <c r="F19" s="12"/>
      <c r="G19" s="12"/>
      <c r="H19" s="21"/>
    </row>
    <row r="20" spans="1:8" ht="27.75" customHeight="1" x14ac:dyDescent="0.35">
      <c r="A20" s="28" t="s">
        <v>21</v>
      </c>
      <c r="B20" s="107">
        <v>12213.08</v>
      </c>
      <c r="C20" s="107">
        <v>7951.52</v>
      </c>
      <c r="D20" s="107">
        <v>4261.55</v>
      </c>
      <c r="E20" s="27"/>
      <c r="F20" s="12"/>
      <c r="G20" s="12"/>
      <c r="H20" s="21"/>
    </row>
    <row r="21" spans="1:8" ht="27.75" customHeight="1" x14ac:dyDescent="0.35">
      <c r="A21" s="28" t="s">
        <v>22</v>
      </c>
      <c r="B21" s="16"/>
      <c r="C21" s="16"/>
      <c r="D21" s="16"/>
      <c r="E21" s="27"/>
      <c r="F21" s="12"/>
      <c r="G21" s="12"/>
      <c r="H21" s="21"/>
    </row>
    <row r="22" spans="1:8" ht="27.75" customHeight="1" x14ac:dyDescent="0.35">
      <c r="A22" s="28" t="s">
        <v>23</v>
      </c>
      <c r="B22" s="107">
        <v>9587.68</v>
      </c>
      <c r="C22" s="107">
        <v>4203.5600000000004</v>
      </c>
      <c r="D22" s="107">
        <v>5384.12</v>
      </c>
      <c r="E22" s="27"/>
      <c r="F22" s="12"/>
      <c r="G22" s="12"/>
      <c r="H22" s="21"/>
    </row>
    <row r="23" spans="1:8" ht="27.75" customHeight="1" x14ac:dyDescent="0.35">
      <c r="A23" s="28" t="s">
        <v>24</v>
      </c>
      <c r="B23" s="107">
        <v>3736.23</v>
      </c>
      <c r="C23" s="107">
        <v>275.56</v>
      </c>
      <c r="D23" s="107">
        <v>3460.67</v>
      </c>
      <c r="E23" s="27"/>
      <c r="F23" s="12"/>
      <c r="G23" s="12"/>
      <c r="H23" s="21"/>
    </row>
    <row r="24" spans="1:8" ht="27.75" customHeight="1" x14ac:dyDescent="0.35">
      <c r="A24" s="28" t="s">
        <v>25</v>
      </c>
      <c r="B24" s="107">
        <v>19720.47</v>
      </c>
      <c r="C24" s="107">
        <v>9450.8799999999992</v>
      </c>
      <c r="D24" s="107">
        <v>10269.6</v>
      </c>
      <c r="E24" s="27"/>
      <c r="F24" s="12"/>
      <c r="G24" s="12"/>
      <c r="H24" s="21"/>
    </row>
    <row r="25" spans="1:8" ht="27.75" customHeight="1" x14ac:dyDescent="0.35">
      <c r="A25" s="28" t="s">
        <v>26</v>
      </c>
      <c r="B25" s="107">
        <v>3165.76</v>
      </c>
      <c r="C25" s="107">
        <v>1802.57</v>
      </c>
      <c r="D25" s="107">
        <v>1363.19</v>
      </c>
      <c r="E25" s="27"/>
      <c r="F25" s="12"/>
      <c r="G25" s="12"/>
      <c r="H25" s="21"/>
    </row>
    <row r="26" spans="1:8" ht="27.75" customHeight="1" x14ac:dyDescent="0.35">
      <c r="A26" s="28" t="s">
        <v>27</v>
      </c>
      <c r="B26" s="107">
        <v>214.75</v>
      </c>
      <c r="C26" s="107">
        <v>0</v>
      </c>
      <c r="D26" s="107">
        <v>214.75</v>
      </c>
      <c r="E26" s="12"/>
      <c r="F26" s="12"/>
      <c r="G26" s="12"/>
      <c r="H26" s="21"/>
    </row>
    <row r="27" spans="1:8" ht="27.75" customHeight="1" x14ac:dyDescent="0.35">
      <c r="A27" s="28" t="s">
        <v>28</v>
      </c>
      <c r="B27" s="115">
        <v>0</v>
      </c>
      <c r="C27" s="115">
        <v>0</v>
      </c>
      <c r="D27" s="115">
        <v>0</v>
      </c>
      <c r="E27" s="12"/>
      <c r="F27" s="12"/>
      <c r="G27" s="12"/>
      <c r="H27" s="21"/>
    </row>
    <row r="28" spans="1:8" ht="27.75" customHeight="1" x14ac:dyDescent="0.35">
      <c r="A28" s="30" t="s">
        <v>29</v>
      </c>
      <c r="B28" s="114">
        <v>0</v>
      </c>
      <c r="C28" s="114">
        <v>0</v>
      </c>
      <c r="D28" s="114">
        <v>0</v>
      </c>
      <c r="E28" s="12"/>
      <c r="F28" s="12"/>
      <c r="G28" s="12"/>
      <c r="H28" s="21"/>
    </row>
    <row r="29" spans="1:8" ht="17.25" customHeight="1" x14ac:dyDescent="0.35">
      <c r="A29" s="32"/>
      <c r="B29" s="33"/>
      <c r="C29" s="34"/>
      <c r="D29" s="34"/>
    </row>
    <row r="30" spans="1:8" ht="17.25" customHeight="1" x14ac:dyDescent="0.35">
      <c r="A30" s="32"/>
      <c r="B30" s="35"/>
      <c r="C30" s="34"/>
      <c r="D30" s="34"/>
    </row>
    <row r="31" spans="1:8" ht="17.25" customHeight="1" x14ac:dyDescent="0.35">
      <c r="A31" s="32"/>
      <c r="B31" s="35"/>
      <c r="C31" s="34"/>
      <c r="D31" s="34"/>
    </row>
    <row r="32" spans="1:8" ht="17.25" customHeight="1" x14ac:dyDescent="0.35">
      <c r="A32" s="32"/>
      <c r="B32" s="35"/>
      <c r="C32" s="34"/>
      <c r="D32" s="34"/>
    </row>
    <row r="33" spans="1:12" ht="17.25" customHeight="1" x14ac:dyDescent="0.35">
      <c r="A33" s="32"/>
      <c r="B33" s="35"/>
      <c r="C33" s="34"/>
      <c r="D33" s="34"/>
    </row>
    <row r="34" spans="1:12" ht="17.25" customHeight="1" x14ac:dyDescent="0.35">
      <c r="A34" s="32"/>
      <c r="B34" s="35"/>
      <c r="C34" s="34"/>
      <c r="D34" s="34"/>
    </row>
    <row r="35" spans="1:12" s="1" customFormat="1" ht="23.25" x14ac:dyDescent="0.35">
      <c r="A35" s="123" t="s">
        <v>0</v>
      </c>
      <c r="B35" s="123"/>
      <c r="C35" s="123"/>
      <c r="D35" s="123"/>
    </row>
    <row r="36" spans="1:12" s="4" customFormat="1" ht="23.25" x14ac:dyDescent="0.35">
      <c r="A36" s="3" t="s">
        <v>51</v>
      </c>
    </row>
    <row r="37" spans="1:12" s="1" customFormat="1" ht="23.25" x14ac:dyDescent="0.35">
      <c r="A37" s="36" t="s">
        <v>1</v>
      </c>
      <c r="B37" s="7" t="s">
        <v>2</v>
      </c>
      <c r="C37" s="7" t="s">
        <v>3</v>
      </c>
      <c r="D37" s="7" t="s">
        <v>4</v>
      </c>
    </row>
    <row r="38" spans="1:12" ht="23.25" x14ac:dyDescent="0.35">
      <c r="A38" s="37"/>
      <c r="B38" s="122" t="s">
        <v>31</v>
      </c>
      <c r="C38" s="122"/>
      <c r="D38" s="122"/>
    </row>
    <row r="39" spans="1:12" s="14" customFormat="1" ht="23.25" x14ac:dyDescent="0.35">
      <c r="A39" s="10"/>
      <c r="B39" s="39">
        <f>+B5/$B$5*100</f>
        <v>100</v>
      </c>
      <c r="C39" s="39">
        <f>+C5/$C$5*100</f>
        <v>100</v>
      </c>
      <c r="D39" s="39">
        <f>+D5/$D$5*100</f>
        <v>100</v>
      </c>
      <c r="E39" s="40">
        <f>SUM(E40:E60)</f>
        <v>98.600000000000009</v>
      </c>
      <c r="F39" s="40">
        <f>SUM(F40:F60)</f>
        <v>97.6</v>
      </c>
      <c r="G39" s="40">
        <f>SUM(G40:G62)</f>
        <v>99.000000000000014</v>
      </c>
      <c r="H39" s="41"/>
      <c r="I39" s="42"/>
      <c r="J39" s="40"/>
      <c r="K39" s="40"/>
      <c r="L39" s="40"/>
    </row>
    <row r="40" spans="1:12" s="19" customFormat="1" ht="23.25" x14ac:dyDescent="0.35">
      <c r="A40" s="15" t="s">
        <v>32</v>
      </c>
      <c r="B40" s="43">
        <f>+B6/$B$5*100</f>
        <v>65.501604268987805</v>
      </c>
      <c r="C40" s="43">
        <f t="shared" ref="C40:C62" si="0">+C6/$C$5*100</f>
        <v>69.503816313069493</v>
      </c>
      <c r="D40" s="43">
        <f>+D6/$D$5*100</f>
        <v>60.762450005981151</v>
      </c>
      <c r="E40" s="40">
        <f>ROUND(B40,1)</f>
        <v>65.5</v>
      </c>
      <c r="F40" s="40">
        <f>ROUND(C40,1)</f>
        <v>69.5</v>
      </c>
      <c r="G40" s="40">
        <f t="shared" ref="E40:G60" si="1">ROUND(D40,1)</f>
        <v>60.8</v>
      </c>
      <c r="H40" s="44"/>
      <c r="I40" s="17"/>
    </row>
    <row r="41" spans="1:12" s="19" customFormat="1" ht="23.25" x14ac:dyDescent="0.35">
      <c r="A41" s="20" t="s">
        <v>8</v>
      </c>
      <c r="B41" s="43">
        <f t="shared" ref="B41:B62" si="2">+B7/$B$5*100</f>
        <v>0.10702533710726372</v>
      </c>
      <c r="C41" s="43">
        <f t="shared" si="0"/>
        <v>0</v>
      </c>
      <c r="D41" s="43">
        <f t="shared" ref="D41:D42" si="3">+D7/$D$5*100</f>
        <v>0.23375745752738838</v>
      </c>
      <c r="E41" s="40">
        <f>ROUND(B41,1)</f>
        <v>0.1</v>
      </c>
      <c r="F41" s="40">
        <f>ROUND(C41,1)</f>
        <v>0</v>
      </c>
      <c r="G41" s="40">
        <f t="shared" si="1"/>
        <v>0.2</v>
      </c>
      <c r="H41" s="44"/>
      <c r="I41" s="17"/>
    </row>
    <row r="42" spans="1:12" s="19" customFormat="1" ht="23.25" x14ac:dyDescent="0.35">
      <c r="A42" s="20" t="s">
        <v>9</v>
      </c>
      <c r="B42" s="43">
        <f t="shared" si="2"/>
        <v>3.2356741973712437</v>
      </c>
      <c r="C42" s="43">
        <f t="shared" si="0"/>
        <v>3.0841285027825278</v>
      </c>
      <c r="D42" s="43">
        <f t="shared" si="3"/>
        <v>3.4151314326303734</v>
      </c>
      <c r="E42" s="40">
        <f t="shared" si="1"/>
        <v>3.2</v>
      </c>
      <c r="F42" s="40">
        <f t="shared" si="1"/>
        <v>3.1</v>
      </c>
      <c r="G42" s="40">
        <f t="shared" si="1"/>
        <v>3.4</v>
      </c>
      <c r="H42" s="44"/>
      <c r="I42" s="17"/>
    </row>
    <row r="43" spans="1:12" s="19" customFormat="1" ht="23.25" x14ac:dyDescent="0.35">
      <c r="A43" s="15" t="s">
        <v>10</v>
      </c>
      <c r="B43" s="43">
        <f t="shared" si="2"/>
        <v>0</v>
      </c>
      <c r="C43" s="43">
        <f t="shared" si="0"/>
        <v>0</v>
      </c>
      <c r="D43" s="43">
        <f>+D9/$D$5*100</f>
        <v>0</v>
      </c>
      <c r="E43" s="40">
        <f t="shared" si="1"/>
        <v>0</v>
      </c>
      <c r="F43" s="40">
        <f t="shared" si="1"/>
        <v>0</v>
      </c>
      <c r="G43" s="40">
        <f t="shared" si="1"/>
        <v>0</v>
      </c>
      <c r="H43" s="44"/>
      <c r="I43" s="17"/>
    </row>
    <row r="44" spans="1:12" s="19" customFormat="1" ht="23.25" x14ac:dyDescent="0.35">
      <c r="A44" s="20" t="s">
        <v>11</v>
      </c>
      <c r="B44" s="43">
        <f t="shared" si="2"/>
        <v>0.13354393533710235</v>
      </c>
      <c r="C44" s="43">
        <f t="shared" si="0"/>
        <v>0</v>
      </c>
      <c r="D44" s="43">
        <f t="shared" ref="D44:D54" si="4">+D10/$D$5*100</f>
        <v>0.29167757501493863</v>
      </c>
      <c r="E44" s="40">
        <v>0</v>
      </c>
      <c r="F44" s="40">
        <f t="shared" si="1"/>
        <v>0</v>
      </c>
      <c r="G44" s="40">
        <f>ROUND(D44,1)</f>
        <v>0.3</v>
      </c>
      <c r="H44" s="44"/>
      <c r="I44" s="17"/>
    </row>
    <row r="45" spans="1:12" ht="23.25" x14ac:dyDescent="0.35">
      <c r="A45" s="15" t="s">
        <v>12</v>
      </c>
      <c r="B45" s="43">
        <f t="shared" si="2"/>
        <v>2.2483065595705258</v>
      </c>
      <c r="C45" s="43">
        <f t="shared" si="0"/>
        <v>3.3494070006013685</v>
      </c>
      <c r="D45" s="43">
        <f t="shared" si="4"/>
        <v>0.94445835447197546</v>
      </c>
      <c r="E45" s="40">
        <f t="shared" si="1"/>
        <v>2.2000000000000002</v>
      </c>
      <c r="F45" s="40">
        <f t="shared" si="1"/>
        <v>3.3</v>
      </c>
      <c r="G45" s="40">
        <f t="shared" si="1"/>
        <v>0.9</v>
      </c>
      <c r="H45" s="44"/>
      <c r="I45" s="17"/>
    </row>
    <row r="46" spans="1:12" ht="23.25" x14ac:dyDescent="0.35">
      <c r="A46" s="20" t="s">
        <v>13</v>
      </c>
      <c r="B46" s="43">
        <v>8.8000000000000007</v>
      </c>
      <c r="C46" s="43">
        <f t="shared" si="0"/>
        <v>6.9632606971379793</v>
      </c>
      <c r="D46" s="43">
        <v>10.4</v>
      </c>
      <c r="E46" s="40">
        <f t="shared" si="1"/>
        <v>8.8000000000000007</v>
      </c>
      <c r="F46" s="40">
        <f t="shared" si="1"/>
        <v>7</v>
      </c>
      <c r="G46" s="40">
        <f t="shared" si="1"/>
        <v>10.4</v>
      </c>
      <c r="H46" s="44"/>
      <c r="I46" s="17"/>
    </row>
    <row r="47" spans="1:12" ht="23.25" x14ac:dyDescent="0.35">
      <c r="A47" s="20" t="s">
        <v>14</v>
      </c>
      <c r="B47" s="43">
        <f t="shared" si="2"/>
        <v>0.38125345881439476</v>
      </c>
      <c r="C47" s="43">
        <f t="shared" si="0"/>
        <v>0.11085869741392189</v>
      </c>
      <c r="D47" s="43">
        <f t="shared" si="4"/>
        <v>0.70144367052667544</v>
      </c>
      <c r="E47" s="40">
        <f t="shared" si="1"/>
        <v>0.4</v>
      </c>
      <c r="F47" s="40">
        <f t="shared" si="1"/>
        <v>0.1</v>
      </c>
      <c r="G47" s="40">
        <f t="shared" si="1"/>
        <v>0.7</v>
      </c>
      <c r="H47" s="44"/>
      <c r="I47" s="17"/>
    </row>
    <row r="48" spans="1:12" s="24" customFormat="1" ht="23.25" x14ac:dyDescent="0.35">
      <c r="A48" s="22" t="s">
        <v>15</v>
      </c>
      <c r="B48" s="43">
        <f t="shared" si="2"/>
        <v>2.8584499969200516</v>
      </c>
      <c r="C48" s="43">
        <f t="shared" si="0"/>
        <v>1.916664421404336</v>
      </c>
      <c r="D48" s="43">
        <f t="shared" si="4"/>
        <v>3.9736483807062557</v>
      </c>
      <c r="E48" s="40">
        <f t="shared" si="1"/>
        <v>2.9</v>
      </c>
      <c r="F48" s="40">
        <f t="shared" si="1"/>
        <v>1.9</v>
      </c>
      <c r="G48" s="40">
        <f t="shared" si="1"/>
        <v>4</v>
      </c>
      <c r="H48" s="44"/>
      <c r="I48" s="17"/>
    </row>
    <row r="49" spans="1:9" ht="23.25" x14ac:dyDescent="0.35">
      <c r="A49" s="25" t="s">
        <v>16</v>
      </c>
      <c r="B49" s="43">
        <f t="shared" si="2"/>
        <v>0.10688481958121528</v>
      </c>
      <c r="C49" s="43">
        <f t="shared" si="0"/>
        <v>0.19714910151231829</v>
      </c>
      <c r="D49" s="43">
        <f t="shared" si="4"/>
        <v>0</v>
      </c>
      <c r="E49" s="40">
        <f t="shared" si="1"/>
        <v>0.1</v>
      </c>
      <c r="F49" s="40">
        <f t="shared" si="1"/>
        <v>0.2</v>
      </c>
      <c r="G49" s="40">
        <f t="shared" si="1"/>
        <v>0</v>
      </c>
      <c r="H49" s="44"/>
      <c r="I49" s="17"/>
    </row>
    <row r="50" spans="1:9" ht="23.25" x14ac:dyDescent="0.35">
      <c r="A50" s="25" t="s">
        <v>17</v>
      </c>
      <c r="B50" s="43">
        <f t="shared" si="2"/>
        <v>0.38916819016530907</v>
      </c>
      <c r="C50" s="43">
        <f t="shared" si="0"/>
        <v>0.4847235063414948</v>
      </c>
      <c r="D50" s="43">
        <f t="shared" si="4"/>
        <v>0.27601095050659935</v>
      </c>
      <c r="E50" s="40">
        <f t="shared" si="1"/>
        <v>0.4</v>
      </c>
      <c r="F50" s="40">
        <v>0</v>
      </c>
      <c r="G50" s="40">
        <f t="shared" si="1"/>
        <v>0.3</v>
      </c>
      <c r="H50" s="44"/>
      <c r="I50" s="17"/>
    </row>
    <row r="51" spans="1:9" ht="23.25" x14ac:dyDescent="0.35">
      <c r="A51" s="25" t="s">
        <v>18</v>
      </c>
      <c r="B51" s="105">
        <f t="shared" si="2"/>
        <v>0</v>
      </c>
      <c r="C51" s="43">
        <f t="shared" si="0"/>
        <v>0</v>
      </c>
      <c r="D51" s="43">
        <f t="shared" si="4"/>
        <v>0</v>
      </c>
      <c r="E51" s="40">
        <f>ROUND(B51,1)</f>
        <v>0</v>
      </c>
      <c r="F51" s="40">
        <f>ROUND(C51,1)</f>
        <v>0</v>
      </c>
      <c r="G51" s="40">
        <f>ROUND(D51,1)</f>
        <v>0</v>
      </c>
      <c r="H51" s="44"/>
      <c r="I51" s="17"/>
    </row>
    <row r="52" spans="1:9" ht="23.25" x14ac:dyDescent="0.35">
      <c r="A52" s="25" t="s">
        <v>19</v>
      </c>
      <c r="B52" s="43">
        <f t="shared" si="2"/>
        <v>0.15971287367654138</v>
      </c>
      <c r="C52" s="43">
        <f t="shared" si="0"/>
        <v>0.11429440084617157</v>
      </c>
      <c r="D52" s="43">
        <v>0.2</v>
      </c>
      <c r="E52" s="40">
        <f>ROUND(B52,1)</f>
        <v>0.2</v>
      </c>
      <c r="F52" s="40">
        <f t="shared" si="1"/>
        <v>0.1</v>
      </c>
      <c r="G52" s="40">
        <f t="shared" si="1"/>
        <v>0.2</v>
      </c>
      <c r="H52" s="44"/>
      <c r="I52" s="17"/>
    </row>
    <row r="53" spans="1:9" ht="23.25" x14ac:dyDescent="0.35">
      <c r="A53" s="25" t="s">
        <v>20</v>
      </c>
      <c r="B53" s="43">
        <f t="shared" si="2"/>
        <v>0</v>
      </c>
      <c r="C53" s="43">
        <f t="shared" si="0"/>
        <v>0</v>
      </c>
      <c r="D53" s="43">
        <f t="shared" si="4"/>
        <v>0</v>
      </c>
      <c r="E53" s="40">
        <f t="shared" si="1"/>
        <v>0</v>
      </c>
      <c r="F53" s="40">
        <f t="shared" si="1"/>
        <v>0</v>
      </c>
      <c r="G53" s="40">
        <f t="shared" si="1"/>
        <v>0</v>
      </c>
      <c r="H53" s="44"/>
      <c r="I53" s="17"/>
    </row>
    <row r="54" spans="1:9" ht="23.25" x14ac:dyDescent="0.35">
      <c r="A54" s="28" t="s">
        <v>21</v>
      </c>
      <c r="B54" s="43">
        <v>3.1</v>
      </c>
      <c r="C54" s="105">
        <v>2.9</v>
      </c>
      <c r="D54" s="43">
        <f t="shared" si="4"/>
        <v>3.041644814283051</v>
      </c>
      <c r="E54" s="40">
        <f t="shared" si="1"/>
        <v>3.1</v>
      </c>
      <c r="F54" s="40">
        <f t="shared" si="1"/>
        <v>2.9</v>
      </c>
      <c r="G54" s="40">
        <f t="shared" si="1"/>
        <v>3</v>
      </c>
      <c r="H54" s="44"/>
      <c r="I54" s="17"/>
    </row>
    <row r="55" spans="1:9" ht="23.25" x14ac:dyDescent="0.35">
      <c r="A55" s="28" t="s">
        <v>22</v>
      </c>
      <c r="B55" s="43">
        <f t="shared" si="2"/>
        <v>0</v>
      </c>
      <c r="C55" s="43">
        <f t="shared" si="0"/>
        <v>0</v>
      </c>
      <c r="D55" s="43"/>
      <c r="E55" s="40"/>
      <c r="F55" s="40"/>
      <c r="G55" s="40"/>
      <c r="H55" s="44"/>
      <c r="I55" s="17"/>
    </row>
    <row r="56" spans="1:9" ht="23.25" x14ac:dyDescent="0.35">
      <c r="A56" s="28" t="s">
        <v>23</v>
      </c>
      <c r="B56" s="43">
        <f t="shared" si="2"/>
        <v>3.133109474753657</v>
      </c>
      <c r="C56" s="43">
        <f t="shared" si="0"/>
        <v>2.5337167578363724</v>
      </c>
      <c r="D56" s="43">
        <f>+D22/$D$5*100</f>
        <v>3.842869537486985</v>
      </c>
      <c r="E56" s="40">
        <f t="shared" si="1"/>
        <v>3.1</v>
      </c>
      <c r="F56" s="40">
        <f t="shared" si="1"/>
        <v>2.5</v>
      </c>
      <c r="G56" s="40">
        <f t="shared" si="1"/>
        <v>3.8</v>
      </c>
      <c r="H56" s="44"/>
      <c r="I56" s="17"/>
    </row>
    <row r="57" spans="1:9" ht="23.25" x14ac:dyDescent="0.35">
      <c r="A57" s="28" t="s">
        <v>24</v>
      </c>
      <c r="B57" s="43">
        <f t="shared" si="2"/>
        <v>1.2209437124370919</v>
      </c>
      <c r="C57" s="43">
        <f t="shared" si="0"/>
        <v>0.1660951645246864</v>
      </c>
      <c r="D57" s="43">
        <f t="shared" ref="D57:D60" si="5">+D23/$D$5*100</f>
        <v>2.4700235734521301</v>
      </c>
      <c r="E57" s="40">
        <f t="shared" si="1"/>
        <v>1.2</v>
      </c>
      <c r="F57" s="40">
        <f t="shared" si="1"/>
        <v>0.2</v>
      </c>
      <c r="G57" s="40">
        <f t="shared" si="1"/>
        <v>2.5</v>
      </c>
      <c r="H57" s="44"/>
      <c r="I57" s="17"/>
    </row>
    <row r="58" spans="1:9" ht="23.25" x14ac:dyDescent="0.35">
      <c r="A58" s="28" t="s">
        <v>25</v>
      </c>
      <c r="B58" s="43">
        <f t="shared" si="2"/>
        <v>6.4443526904939734</v>
      </c>
      <c r="C58" s="43">
        <f t="shared" si="0"/>
        <v>5.6965650620665844</v>
      </c>
      <c r="D58" s="45">
        <f t="shared" si="5"/>
        <v>7.3298390455963718</v>
      </c>
      <c r="E58" s="40">
        <f t="shared" si="1"/>
        <v>6.4</v>
      </c>
      <c r="F58" s="40">
        <f t="shared" si="1"/>
        <v>5.7</v>
      </c>
      <c r="G58" s="40">
        <f t="shared" si="1"/>
        <v>7.3</v>
      </c>
      <c r="H58" s="44"/>
      <c r="I58" s="17"/>
    </row>
    <row r="59" spans="1:9" ht="23.25" x14ac:dyDescent="0.35">
      <c r="A59" s="28" t="s">
        <v>26</v>
      </c>
      <c r="B59" s="43">
        <f t="shared" si="2"/>
        <v>1.0345227052630186</v>
      </c>
      <c r="C59" s="43">
        <f t="shared" si="0"/>
        <v>1.0865080589246041</v>
      </c>
      <c r="D59" s="43">
        <f t="shared" si="5"/>
        <v>0.97296518740423377</v>
      </c>
      <c r="E59" s="40">
        <f t="shared" si="1"/>
        <v>1</v>
      </c>
      <c r="F59" s="40">
        <f t="shared" si="1"/>
        <v>1.1000000000000001</v>
      </c>
      <c r="G59" s="40">
        <f t="shared" si="1"/>
        <v>1</v>
      </c>
      <c r="H59" s="44"/>
      <c r="I59" s="17"/>
    </row>
    <row r="60" spans="1:9" ht="23.25" x14ac:dyDescent="0.35">
      <c r="A60" s="28" t="s">
        <v>27</v>
      </c>
      <c r="B60" s="43" t="s">
        <v>42</v>
      </c>
      <c r="C60" s="43">
        <f t="shared" si="0"/>
        <v>0</v>
      </c>
      <c r="D60" s="43">
        <f t="shared" si="5"/>
        <v>0.15327597326495879</v>
      </c>
      <c r="E60" s="40">
        <v>0</v>
      </c>
      <c r="F60" s="40">
        <f t="shared" si="1"/>
        <v>0</v>
      </c>
      <c r="G60" s="40">
        <f t="shared" si="1"/>
        <v>0.2</v>
      </c>
      <c r="H60" s="44"/>
      <c r="I60" s="17"/>
    </row>
    <row r="61" spans="1:9" ht="23.25" x14ac:dyDescent="0.35">
      <c r="A61" s="28" t="s">
        <v>34</v>
      </c>
      <c r="B61" s="43">
        <f t="shared" si="2"/>
        <v>0</v>
      </c>
      <c r="C61" s="43">
        <f t="shared" si="0"/>
        <v>0</v>
      </c>
      <c r="D61" s="43">
        <f t="shared" ref="D61:D62" si="6">D27/$D$5*100</f>
        <v>0</v>
      </c>
      <c r="E61" s="40">
        <f t="shared" ref="E61:G62" si="7">ROUND(B61,1)</f>
        <v>0</v>
      </c>
      <c r="F61" s="40">
        <f t="shared" si="7"/>
        <v>0</v>
      </c>
      <c r="G61" s="40">
        <f t="shared" si="7"/>
        <v>0</v>
      </c>
      <c r="H61" s="44"/>
    </row>
    <row r="62" spans="1:9" ht="23.25" x14ac:dyDescent="0.35">
      <c r="A62" s="30" t="s">
        <v>29</v>
      </c>
      <c r="B62" s="46">
        <f t="shared" si="2"/>
        <v>0</v>
      </c>
      <c r="C62" s="46">
        <f t="shared" si="0"/>
        <v>0</v>
      </c>
      <c r="D62" s="46">
        <f t="shared" si="6"/>
        <v>0</v>
      </c>
      <c r="E62" s="40">
        <f t="shared" si="7"/>
        <v>0</v>
      </c>
      <c r="F62" s="40">
        <f t="shared" si="7"/>
        <v>0</v>
      </c>
      <c r="G62" s="40">
        <f t="shared" si="7"/>
        <v>0</v>
      </c>
      <c r="H62" s="44"/>
    </row>
    <row r="63" spans="1:9" ht="8.25" customHeight="1" x14ac:dyDescent="0.35">
      <c r="A63" s="37"/>
      <c r="B63" s="47"/>
      <c r="C63" s="47"/>
      <c r="D63" s="104"/>
      <c r="F63" s="24"/>
      <c r="G63" s="24"/>
      <c r="H63" s="24"/>
    </row>
    <row r="64" spans="1:9" ht="23.25" x14ac:dyDescent="0.35">
      <c r="A64" s="49" t="s">
        <v>35</v>
      </c>
      <c r="B64" s="47"/>
      <c r="C64" s="47"/>
      <c r="D64" s="47"/>
    </row>
    <row r="65" spans="1:4" ht="18" customHeight="1" x14ac:dyDescent="0.35">
      <c r="A65" s="37"/>
      <c r="B65" s="37"/>
      <c r="C65" s="37"/>
      <c r="D65" s="37"/>
    </row>
  </sheetData>
  <mergeCells count="4">
    <mergeCell ref="B4:D4"/>
    <mergeCell ref="B38:D38"/>
    <mergeCell ref="A1:D1"/>
    <mergeCell ref="A35:D35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65"/>
  <sheetViews>
    <sheetView showGridLines="0" tabSelected="1" view="pageBreakPreview" zoomScale="82" zoomScaleNormal="75" zoomScaleSheetLayoutView="82" workbookViewId="0">
      <selection activeCell="B5" sqref="B5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4.28515625" style="2" bestFit="1" customWidth="1"/>
    <col min="6" max="6" width="14.42578125" style="2" bestFit="1" customWidth="1"/>
    <col min="7" max="7" width="15" style="2" customWidth="1"/>
    <col min="8" max="8" width="11.7109375" style="2" bestFit="1" customWidth="1"/>
    <col min="9" max="10" width="11.5703125" style="2" bestFit="1" customWidth="1"/>
    <col min="11" max="11" width="12.85546875" style="2" bestFit="1" customWidth="1"/>
    <col min="12" max="12" width="13" style="2" bestFit="1" customWidth="1"/>
    <col min="13" max="13" width="11.7109375" style="2" bestFit="1" customWidth="1"/>
    <col min="14" max="14" width="12.85546875" style="2" bestFit="1" customWidth="1"/>
    <col min="15" max="16" width="9.7109375" style="2" bestFit="1" customWidth="1"/>
    <col min="17" max="16384" width="9.140625" style="2"/>
  </cols>
  <sheetData>
    <row r="1" spans="1:16" s="1" customFormat="1" ht="23.25" x14ac:dyDescent="0.35">
      <c r="A1" s="1" t="s">
        <v>49</v>
      </c>
      <c r="B1" s="2"/>
      <c r="C1" s="2"/>
      <c r="D1" s="2"/>
    </row>
    <row r="2" spans="1:16" s="4" customFormat="1" ht="23.25" x14ac:dyDescent="0.35">
      <c r="A2" s="3"/>
    </row>
    <row r="3" spans="1:16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</row>
    <row r="4" spans="1:16" s="1" customFormat="1" ht="23.25" x14ac:dyDescent="0.35">
      <c r="A4" s="8"/>
      <c r="B4" s="120" t="s">
        <v>5</v>
      </c>
      <c r="C4" s="120"/>
      <c r="D4" s="12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14" customFormat="1" ht="23.25" x14ac:dyDescent="0.35">
      <c r="A5" s="38" t="s">
        <v>6</v>
      </c>
      <c r="B5" s="11">
        <f>C5+D5</f>
        <v>303501.79249999998</v>
      </c>
      <c r="C5" s="11">
        <f>SUM(C6:C28)</f>
        <v>164253.73749999999</v>
      </c>
      <c r="D5" s="11">
        <f>SUM(D6:D28)</f>
        <v>139248.05500000002</v>
      </c>
      <c r="E5" s="9"/>
      <c r="F5" s="12"/>
      <c r="G5" s="12"/>
      <c r="H5" s="13"/>
    </row>
    <row r="6" spans="1:16" s="19" customFormat="1" ht="27.75" customHeight="1" x14ac:dyDescent="0.35">
      <c r="A6" s="15" t="s">
        <v>7</v>
      </c>
      <c r="B6" s="16">
        <f t="shared" ref="B6:B28" si="0">C6+D6</f>
        <v>190784.32749999998</v>
      </c>
      <c r="C6" s="16">
        <f>('T4-1'!C6+'T4-2'!C6+'T4-3'!C6+'T4-4'!C6)/4</f>
        <v>109784.5925</v>
      </c>
      <c r="D6" s="16">
        <f>('T4-1'!D6+'T4-2'!D6+'T4-3'!D6+'T4-4'!D6)/4</f>
        <v>80999.734999999986</v>
      </c>
      <c r="E6" s="9"/>
      <c r="F6" s="12"/>
      <c r="G6" s="12"/>
      <c r="H6" s="17"/>
      <c r="I6" s="18"/>
    </row>
    <row r="7" spans="1:16" s="19" customFormat="1" ht="27.75" customHeight="1" x14ac:dyDescent="0.35">
      <c r="A7" s="20" t="s">
        <v>8</v>
      </c>
      <c r="B7" s="16">
        <f t="shared" si="0"/>
        <v>600.53499999999997</v>
      </c>
      <c r="C7" s="16">
        <f>('T4-1'!C7+'T4-2'!C7+'T4-3'!C7+'T4-4'!C7)/4</f>
        <v>378.5025</v>
      </c>
      <c r="D7" s="16">
        <f>('T4-1'!D7+'T4-2'!D7+'T4-3'!D7+'T4-4'!D7)/4</f>
        <v>222.0325</v>
      </c>
      <c r="E7" s="9"/>
      <c r="F7" s="12"/>
      <c r="G7" s="12"/>
      <c r="H7" s="17"/>
    </row>
    <row r="8" spans="1:16" s="19" customFormat="1" ht="27.75" customHeight="1" x14ac:dyDescent="0.35">
      <c r="A8" s="20" t="s">
        <v>9</v>
      </c>
      <c r="B8" s="16">
        <f t="shared" si="0"/>
        <v>8203.31</v>
      </c>
      <c r="C8" s="16">
        <f>('T4-1'!C8+'T4-2'!C8+'T4-3'!C8+'T4-4'!C8)/4</f>
        <v>4290.0675000000001</v>
      </c>
      <c r="D8" s="16">
        <f>('T4-1'!D8+'T4-2'!D8+'T4-3'!D8+'T4-4'!D8)/4</f>
        <v>3913.2424999999998</v>
      </c>
      <c r="E8" s="9"/>
      <c r="F8" s="12"/>
      <c r="G8" s="12"/>
      <c r="H8" s="17"/>
    </row>
    <row r="9" spans="1:16" s="19" customFormat="1" ht="27.75" customHeight="1" x14ac:dyDescent="0.35">
      <c r="A9" s="15" t="s">
        <v>10</v>
      </c>
      <c r="B9" s="16">
        <f t="shared" si="0"/>
        <v>360.45499999999998</v>
      </c>
      <c r="C9" s="16">
        <f>('T4-1'!C9+'T4-2'!C9+'T4-3'!C9+'T4-4'!C9)/4</f>
        <v>333.76</v>
      </c>
      <c r="D9" s="16">
        <f>('T4-1'!D9+'T4-2'!D9+'T4-3'!D9+'T4-4'!D9)/4</f>
        <v>26.695</v>
      </c>
      <c r="E9" s="9"/>
      <c r="F9" s="12"/>
      <c r="G9" s="12"/>
      <c r="H9" s="17"/>
    </row>
    <row r="10" spans="1:16" s="19" customFormat="1" ht="27.75" customHeight="1" x14ac:dyDescent="0.35">
      <c r="A10" s="20" t="s">
        <v>11</v>
      </c>
      <c r="B10" s="16">
        <f t="shared" si="0"/>
        <v>271.04250000000002</v>
      </c>
      <c r="C10" s="16">
        <f>('T4-1'!C10+'T4-2'!C10+'T4-3'!C10+'T4-4'!C10)/4</f>
        <v>62.91</v>
      </c>
      <c r="D10" s="16">
        <f>('T4-1'!D10+'T4-2'!D10+'T4-3'!D10+'T4-4'!D10)/4</f>
        <v>208.13249999999999</v>
      </c>
      <c r="E10" s="9"/>
      <c r="F10" s="12"/>
      <c r="G10" s="12"/>
      <c r="H10" s="17"/>
    </row>
    <row r="11" spans="1:16" ht="27.75" customHeight="1" x14ac:dyDescent="0.35">
      <c r="A11" s="15" t="s">
        <v>12</v>
      </c>
      <c r="B11" s="16">
        <f t="shared" si="0"/>
        <v>7895.1675000000005</v>
      </c>
      <c r="C11" s="16">
        <f>('T4-1'!C11+'T4-2'!C11+'T4-3'!C11+'T4-4'!C11)/4</f>
        <v>6423.7175000000007</v>
      </c>
      <c r="D11" s="16">
        <f>('T4-1'!D11+'T4-2'!D11+'T4-3'!D11+'T4-4'!D11)/4</f>
        <v>1471.45</v>
      </c>
      <c r="E11" s="9"/>
      <c r="F11" s="12"/>
      <c r="G11" s="12"/>
      <c r="H11" s="21"/>
    </row>
    <row r="12" spans="1:16" ht="27.75" customHeight="1" x14ac:dyDescent="0.35">
      <c r="A12" s="20" t="s">
        <v>13</v>
      </c>
      <c r="B12" s="16">
        <f t="shared" si="0"/>
        <v>33195.917500000003</v>
      </c>
      <c r="C12" s="16">
        <f>('T4-1'!C12+'T4-2'!C12+'T4-3'!C12+'T4-4'!C12)/4</f>
        <v>14983.755000000001</v>
      </c>
      <c r="D12" s="16">
        <f>('T4-1'!D12+'T4-2'!D12+'T4-3'!D12+'T4-4'!D12)/4</f>
        <v>18212.162500000002</v>
      </c>
      <c r="E12" s="9"/>
      <c r="F12" s="12"/>
      <c r="G12" s="12"/>
      <c r="H12" s="21"/>
    </row>
    <row r="13" spans="1:16" ht="27.75" customHeight="1" x14ac:dyDescent="0.35">
      <c r="A13" s="20" t="s">
        <v>14</v>
      </c>
      <c r="B13" s="16">
        <f t="shared" si="0"/>
        <v>1774.3050000000001</v>
      </c>
      <c r="C13" s="16">
        <f>('T4-1'!C13+'T4-2'!C13+'T4-3'!C13+'T4-4'!C13)/4</f>
        <v>1097.2250000000001</v>
      </c>
      <c r="D13" s="16">
        <f>('T4-1'!D13+'T4-2'!D13+'T4-3'!D13+'T4-4'!D13)/4</f>
        <v>677.07999999999993</v>
      </c>
      <c r="E13" s="9"/>
      <c r="F13" s="12"/>
      <c r="G13" s="12"/>
      <c r="H13" s="21"/>
    </row>
    <row r="14" spans="1:16" s="24" customFormat="1" ht="27.75" customHeight="1" x14ac:dyDescent="0.35">
      <c r="A14" s="22" t="s">
        <v>15</v>
      </c>
      <c r="B14" s="16">
        <f t="shared" si="0"/>
        <v>9774.1274999999987</v>
      </c>
      <c r="C14" s="16">
        <f>('T4-1'!C14+'T4-2'!C14+'T4-3'!C14+'T4-4'!C14)/4</f>
        <v>2826.0675000000001</v>
      </c>
      <c r="D14" s="16">
        <f>('T4-1'!D14+'T4-2'!D14+'T4-3'!D14+'T4-4'!D14)/4</f>
        <v>6948.0599999999995</v>
      </c>
      <c r="E14" s="9"/>
      <c r="F14" s="12"/>
      <c r="G14" s="12"/>
      <c r="H14" s="23"/>
    </row>
    <row r="15" spans="1:16" ht="27.75" customHeight="1" x14ac:dyDescent="0.35">
      <c r="A15" s="25" t="s">
        <v>16</v>
      </c>
      <c r="B15" s="16">
        <f t="shared" si="0"/>
        <v>311.28750000000002</v>
      </c>
      <c r="C15" s="16">
        <f>('T4-1'!C15+'T4-2'!C15+'T4-3'!C15+'T4-4'!C15)/4</f>
        <v>285.82</v>
      </c>
      <c r="D15" s="16">
        <f>('T4-1'!D15+'T4-2'!D15+'T4-3'!D15+'T4-4'!D15)/4</f>
        <v>25.467500000000001</v>
      </c>
      <c r="E15" s="9"/>
      <c r="F15" s="26"/>
      <c r="G15" s="26"/>
      <c r="H15" s="27"/>
      <c r="I15" s="27"/>
      <c r="J15" s="27"/>
      <c r="K15" s="27"/>
      <c r="L15" s="27"/>
      <c r="M15" s="27"/>
    </row>
    <row r="16" spans="1:16" ht="27.75" customHeight="1" x14ac:dyDescent="0.35">
      <c r="A16" s="25" t="s">
        <v>17</v>
      </c>
      <c r="B16" s="16">
        <f t="shared" si="0"/>
        <v>1101.0525</v>
      </c>
      <c r="C16" s="16">
        <f>('T4-1'!C16+'T4-2'!C16+'T4-3'!C16+'T4-4'!C16)/4</f>
        <v>345.86</v>
      </c>
      <c r="D16" s="16">
        <f>('T4-1'!D16+'T4-2'!D16+'T4-3'!D16+'T4-4'!D16)/4</f>
        <v>755.1925</v>
      </c>
      <c r="E16" s="9"/>
      <c r="F16" s="26"/>
      <c r="G16" s="26"/>
      <c r="H16" s="27"/>
      <c r="I16" s="27"/>
      <c r="J16" s="27"/>
      <c r="K16" s="27"/>
      <c r="L16" s="27"/>
      <c r="M16" s="27"/>
    </row>
    <row r="17" spans="1:8" ht="27.75" customHeight="1" x14ac:dyDescent="0.35">
      <c r="A17" s="25" t="s">
        <v>18</v>
      </c>
      <c r="B17" s="16">
        <f t="shared" si="0"/>
        <v>0</v>
      </c>
      <c r="C17" s="16">
        <f>('T4-1'!C17+'T4-2'!C17+'T4-3'!C17+'T4-4'!C17)/4</f>
        <v>0</v>
      </c>
      <c r="D17" s="16">
        <f>('T4-1'!D17+'T4-2'!D17+'T4-3'!D17+'T4-4'!D17)/4</f>
        <v>0</v>
      </c>
      <c r="E17" s="9"/>
      <c r="F17" s="12"/>
      <c r="G17" s="12"/>
      <c r="H17" s="21"/>
    </row>
    <row r="18" spans="1:8" ht="27.75" customHeight="1" x14ac:dyDescent="0.35">
      <c r="A18" s="25" t="s">
        <v>19</v>
      </c>
      <c r="B18" s="16">
        <f t="shared" si="0"/>
        <v>524.96499999999992</v>
      </c>
      <c r="C18" s="16">
        <f>('T4-1'!C18+'T4-2'!C18+'T4-3'!C18+'T4-4'!C18)/4</f>
        <v>394.19749999999999</v>
      </c>
      <c r="D18" s="16">
        <f>('T4-1'!D18+'T4-2'!D18+'T4-3'!D18+'T4-4'!D18)/4</f>
        <v>130.76749999999998</v>
      </c>
      <c r="E18" s="26"/>
      <c r="F18" s="12"/>
      <c r="G18" s="12"/>
      <c r="H18" s="21"/>
    </row>
    <row r="19" spans="1:8" ht="27.75" customHeight="1" x14ac:dyDescent="0.35">
      <c r="A19" s="25" t="s">
        <v>20</v>
      </c>
      <c r="B19" s="16">
        <f t="shared" si="0"/>
        <v>125.53999999999999</v>
      </c>
      <c r="C19" s="16">
        <f>('T4-1'!C19+'T4-2'!C19+'T4-3'!C19+'T4-4'!C19)/4</f>
        <v>57.7575</v>
      </c>
      <c r="D19" s="16">
        <f>('T4-1'!D19+'T4-2'!D19+'T4-3'!D19+'T4-4'!D19)/4</f>
        <v>67.782499999999999</v>
      </c>
      <c r="E19" s="26"/>
      <c r="F19" s="12"/>
      <c r="G19" s="12"/>
      <c r="H19" s="21"/>
    </row>
    <row r="20" spans="1:8" ht="27.75" customHeight="1" x14ac:dyDescent="0.35">
      <c r="A20" s="28" t="s">
        <v>21</v>
      </c>
      <c r="B20" s="16">
        <f t="shared" si="0"/>
        <v>13112.954999999998</v>
      </c>
      <c r="C20" s="16">
        <f>('T4-1'!C20+'T4-2'!C20+'T4-3'!C20+'T4-4'!C20)/4</f>
        <v>7574.0124999999998</v>
      </c>
      <c r="D20" s="16">
        <f>('T4-1'!D20+'T4-2'!D20+'T4-3'!D20+'T4-4'!D20)/4</f>
        <v>5538.9424999999992</v>
      </c>
      <c r="E20" s="27"/>
      <c r="F20" s="12"/>
      <c r="G20" s="12"/>
      <c r="H20" s="21"/>
    </row>
    <row r="21" spans="1:8" ht="27.75" customHeight="1" x14ac:dyDescent="0.35">
      <c r="A21" s="28" t="s">
        <v>22</v>
      </c>
      <c r="B21" s="16"/>
      <c r="C21" s="16"/>
      <c r="D21" s="16"/>
      <c r="E21" s="27"/>
      <c r="F21" s="12"/>
      <c r="G21" s="12"/>
      <c r="H21" s="21"/>
    </row>
    <row r="22" spans="1:8" ht="27.75" customHeight="1" x14ac:dyDescent="0.35">
      <c r="A22" s="28" t="s">
        <v>23</v>
      </c>
      <c r="B22" s="16">
        <f t="shared" si="0"/>
        <v>7991.23</v>
      </c>
      <c r="C22" s="16">
        <f>('T4-1'!C22+'T4-2'!C22+'T4-3'!C22+'T4-4'!C22)/4</f>
        <v>3475.5574999999999</v>
      </c>
      <c r="D22" s="16">
        <f>('T4-1'!D22+'T4-2'!D22+'T4-3'!D22+'T4-4'!D22)/4</f>
        <v>4515.6724999999997</v>
      </c>
      <c r="E22" s="27"/>
      <c r="F22" s="12"/>
      <c r="G22" s="12"/>
      <c r="H22" s="21"/>
    </row>
    <row r="23" spans="1:8" ht="27.75" customHeight="1" x14ac:dyDescent="0.35">
      <c r="A23" s="28" t="s">
        <v>24</v>
      </c>
      <c r="B23" s="16">
        <f t="shared" si="0"/>
        <v>3577.56</v>
      </c>
      <c r="C23" s="16">
        <f>('T4-1'!C23+'T4-2'!C23+'T4-3'!C23+'T4-4'!C23)/4</f>
        <v>665.06000000000006</v>
      </c>
      <c r="D23" s="16">
        <f>('T4-1'!D23+'T4-2'!D23+'T4-3'!D23+'T4-4'!D23)/4</f>
        <v>2912.5</v>
      </c>
      <c r="E23" s="27"/>
      <c r="F23" s="12"/>
      <c r="G23" s="12"/>
      <c r="H23" s="21"/>
    </row>
    <row r="24" spans="1:8" ht="27.75" customHeight="1" x14ac:dyDescent="0.35">
      <c r="A24" s="28" t="s">
        <v>25</v>
      </c>
      <c r="B24" s="16">
        <f t="shared" si="0"/>
        <v>20479.877499999999</v>
      </c>
      <c r="C24" s="16">
        <f>('T4-1'!C24+'T4-2'!C24+'T4-3'!C24+'T4-4'!C24)/4</f>
        <v>9649.2724999999991</v>
      </c>
      <c r="D24" s="16">
        <f>('T4-1'!D24+'T4-2'!D24+'T4-3'!D24+'T4-4'!D24)/4</f>
        <v>10830.605</v>
      </c>
      <c r="E24" s="27"/>
      <c r="F24" s="12"/>
      <c r="G24" s="12"/>
      <c r="H24" s="21"/>
    </row>
    <row r="25" spans="1:8" ht="27.75" customHeight="1" x14ac:dyDescent="0.35">
      <c r="A25" s="28" t="s">
        <v>26</v>
      </c>
      <c r="B25" s="16">
        <f t="shared" si="0"/>
        <v>3198.7774999999997</v>
      </c>
      <c r="C25" s="16">
        <f>('T4-1'!C25+'T4-2'!C25+'T4-3'!C25+'T4-4'!C25)/4</f>
        <v>1606.2674999999999</v>
      </c>
      <c r="D25" s="16">
        <f>('T4-1'!D25+'T4-2'!D25+'T4-3'!D25+'T4-4'!D25)/4</f>
        <v>1592.5099999999998</v>
      </c>
      <c r="E25" s="27"/>
      <c r="F25" s="12"/>
      <c r="G25" s="12"/>
      <c r="H25" s="21"/>
    </row>
    <row r="26" spans="1:8" ht="27.75" customHeight="1" x14ac:dyDescent="0.35">
      <c r="A26" s="28" t="s">
        <v>27</v>
      </c>
      <c r="B26" s="16">
        <f t="shared" si="0"/>
        <v>219.36</v>
      </c>
      <c r="C26" s="16">
        <f>('T4-1'!C26+'T4-2'!C26+'T4-3'!C26+'T4-4'!C26)/4</f>
        <v>19.335000000000001</v>
      </c>
      <c r="D26" s="16">
        <f>('T4-1'!D26+'T4-2'!D26+'T4-3'!D26+'T4-4'!D26)/4</f>
        <v>200.02500000000001</v>
      </c>
      <c r="E26" s="12"/>
      <c r="F26" s="12"/>
      <c r="G26" s="12"/>
      <c r="H26" s="21"/>
    </row>
    <row r="27" spans="1:8" ht="27.75" customHeight="1" x14ac:dyDescent="0.35">
      <c r="A27" s="28" t="s">
        <v>28</v>
      </c>
      <c r="B27" s="16">
        <f t="shared" si="0"/>
        <v>0</v>
      </c>
      <c r="C27" s="16">
        <f>('T4-1'!C27+'T4-2'!C27+'T4-3'!C27+'T4-4'!C27)/4</f>
        <v>0</v>
      </c>
      <c r="D27" s="16">
        <f>('T4-1'!D27+'T4-2'!D27+'T4-3'!D27+'T4-4'!D27)/4</f>
        <v>0</v>
      </c>
      <c r="E27" s="12"/>
      <c r="F27" s="12"/>
      <c r="G27" s="12"/>
      <c r="H27" s="21"/>
    </row>
    <row r="28" spans="1:8" ht="27.75" customHeight="1" x14ac:dyDescent="0.35">
      <c r="A28" s="30" t="s">
        <v>29</v>
      </c>
      <c r="B28" s="31">
        <f t="shared" si="0"/>
        <v>0</v>
      </c>
      <c r="C28" s="31">
        <f>('T4-1'!C28+'T4-2'!C28+'T4-3'!C28+'T4-4'!C28)/4</f>
        <v>0</v>
      </c>
      <c r="D28" s="31">
        <f>('T4-1'!D28+'T4-2'!D28+'T4-3'!D28+'T4-4'!D28)/4</f>
        <v>0</v>
      </c>
      <c r="E28" s="12"/>
      <c r="F28" s="12"/>
      <c r="G28" s="12"/>
      <c r="H28" s="21"/>
    </row>
    <row r="29" spans="1:8" ht="17.25" customHeight="1" x14ac:dyDescent="0.35">
      <c r="A29" s="32"/>
      <c r="B29" s="35"/>
      <c r="C29" s="34"/>
      <c r="D29" s="34"/>
    </row>
    <row r="30" spans="1:8" ht="17.25" customHeight="1" x14ac:dyDescent="0.35">
      <c r="A30" s="32"/>
      <c r="B30" s="35"/>
      <c r="C30" s="34"/>
      <c r="D30" s="34"/>
    </row>
    <row r="31" spans="1:8" ht="17.25" customHeight="1" x14ac:dyDescent="0.35">
      <c r="A31" s="32"/>
      <c r="B31" s="35"/>
      <c r="C31" s="34"/>
      <c r="D31" s="34"/>
    </row>
    <row r="32" spans="1:8" ht="17.25" customHeight="1" x14ac:dyDescent="0.35">
      <c r="A32" s="32"/>
      <c r="B32" s="35"/>
      <c r="C32" s="34"/>
      <c r="D32" s="34"/>
    </row>
    <row r="33" spans="1:12" ht="17.25" customHeight="1" x14ac:dyDescent="0.35">
      <c r="A33" s="32"/>
      <c r="B33" s="35"/>
      <c r="C33" s="34"/>
      <c r="D33" s="34"/>
    </row>
    <row r="34" spans="1:12" ht="17.25" customHeight="1" x14ac:dyDescent="0.35">
      <c r="A34" s="32"/>
      <c r="B34" s="35"/>
      <c r="C34" s="34"/>
      <c r="D34" s="34"/>
    </row>
    <row r="35" spans="1:12" s="1" customFormat="1" ht="23.25" x14ac:dyDescent="0.35">
      <c r="A35" s="1" t="s">
        <v>52</v>
      </c>
      <c r="B35" s="2"/>
      <c r="C35" s="2"/>
      <c r="D35" s="2"/>
    </row>
    <row r="36" spans="1:12" s="4" customFormat="1" ht="23.25" x14ac:dyDescent="0.35">
      <c r="A36" s="3"/>
    </row>
    <row r="37" spans="1:12" s="1" customFormat="1" ht="23.25" x14ac:dyDescent="0.35">
      <c r="A37" s="36" t="s">
        <v>1</v>
      </c>
      <c r="B37" s="7" t="s">
        <v>2</v>
      </c>
      <c r="C37" s="7" t="s">
        <v>3</v>
      </c>
      <c r="D37" s="7" t="s">
        <v>4</v>
      </c>
    </row>
    <row r="38" spans="1:12" ht="23.25" x14ac:dyDescent="0.35">
      <c r="A38" s="37"/>
      <c r="B38" s="122" t="s">
        <v>31</v>
      </c>
      <c r="C38" s="122"/>
      <c r="D38" s="122"/>
    </row>
    <row r="39" spans="1:12" s="14" customFormat="1" ht="23.25" x14ac:dyDescent="0.35">
      <c r="A39" s="38"/>
      <c r="B39" s="39">
        <f>+B5/$B$5*100</f>
        <v>100</v>
      </c>
      <c r="C39" s="39">
        <f>+C5/$C$5*100</f>
        <v>100</v>
      </c>
      <c r="D39" s="39">
        <f>+D5/$D$5*100</f>
        <v>100</v>
      </c>
      <c r="E39" s="40">
        <f>SUM(E40:E60)</f>
        <v>99.999999999999972</v>
      </c>
      <c r="F39" s="40">
        <f>SUM(F40:F60)</f>
        <v>100.00000000000001</v>
      </c>
      <c r="G39" s="40">
        <f>SUM(G40:G62)</f>
        <v>99.999999999999986</v>
      </c>
      <c r="H39" s="41"/>
      <c r="I39" s="42"/>
      <c r="J39" s="40"/>
      <c r="K39" s="40"/>
      <c r="L39" s="40"/>
    </row>
    <row r="40" spans="1:12" s="19" customFormat="1" ht="23.25" x14ac:dyDescent="0.35">
      <c r="A40" s="15" t="s">
        <v>32</v>
      </c>
      <c r="B40" s="50">
        <f t="shared" ref="B40:B62" si="1">+B6/$B$5*100</f>
        <v>62.861021652779861</v>
      </c>
      <c r="C40" s="50">
        <v>66.900000000000006</v>
      </c>
      <c r="D40" s="50">
        <f t="shared" ref="D40:D62" si="2">+D6/$D$5*100</f>
        <v>58.169383407186523</v>
      </c>
      <c r="E40" s="40">
        <f>ROUND(B40,1)</f>
        <v>62.9</v>
      </c>
      <c r="F40" s="40">
        <f>ROUND(C40,1)</f>
        <v>66.900000000000006</v>
      </c>
      <c r="G40" s="40">
        <f t="shared" ref="E40:G60" si="3">ROUND(D40,1)</f>
        <v>58.2</v>
      </c>
      <c r="H40" s="44"/>
      <c r="I40" s="17"/>
    </row>
    <row r="41" spans="1:12" s="19" customFormat="1" ht="23.25" x14ac:dyDescent="0.35">
      <c r="A41" s="20" t="s">
        <v>8</v>
      </c>
      <c r="B41" s="50">
        <f t="shared" si="1"/>
        <v>0.19786868309846967</v>
      </c>
      <c r="C41" s="50">
        <f t="shared" ref="C41:C62" si="4">+C7/$C$5*100</f>
        <v>0.23043767877732463</v>
      </c>
      <c r="D41" s="50">
        <f t="shared" si="2"/>
        <v>0.159451060196137</v>
      </c>
      <c r="E41" s="40">
        <f>ROUND(B41,1)</f>
        <v>0.2</v>
      </c>
      <c r="F41" s="40">
        <f>ROUND(C41,1)</f>
        <v>0.2</v>
      </c>
      <c r="G41" s="40">
        <f t="shared" si="3"/>
        <v>0.2</v>
      </c>
      <c r="H41" s="44"/>
      <c r="I41" s="17"/>
    </row>
    <row r="42" spans="1:12" s="19" customFormat="1" ht="23.25" x14ac:dyDescent="0.35">
      <c r="A42" s="20" t="s">
        <v>9</v>
      </c>
      <c r="B42" s="50">
        <f t="shared" si="1"/>
        <v>2.7028868371510524</v>
      </c>
      <c r="C42" s="50">
        <f t="shared" si="4"/>
        <v>2.6118538094148396</v>
      </c>
      <c r="D42" s="50">
        <f t="shared" si="2"/>
        <v>2.8102672601064334</v>
      </c>
      <c r="E42" s="40">
        <f t="shared" si="3"/>
        <v>2.7</v>
      </c>
      <c r="F42" s="40">
        <f t="shared" si="3"/>
        <v>2.6</v>
      </c>
      <c r="G42" s="40">
        <f t="shared" si="3"/>
        <v>2.8</v>
      </c>
      <c r="H42" s="44"/>
      <c r="I42" s="17"/>
    </row>
    <row r="43" spans="1:12" s="19" customFormat="1" ht="23.25" x14ac:dyDescent="0.35">
      <c r="A43" s="15" t="s">
        <v>10</v>
      </c>
      <c r="B43" s="50">
        <f t="shared" si="1"/>
        <v>0.11876536116339413</v>
      </c>
      <c r="C43" s="50">
        <f t="shared" si="4"/>
        <v>0.20319781155664723</v>
      </c>
      <c r="D43" s="116">
        <f t="shared" si="2"/>
        <v>1.9170824324978897E-2</v>
      </c>
      <c r="E43" s="40">
        <f t="shared" si="3"/>
        <v>0.1</v>
      </c>
      <c r="F43" s="40">
        <f t="shared" si="3"/>
        <v>0.2</v>
      </c>
      <c r="G43" s="40">
        <f t="shared" si="3"/>
        <v>0</v>
      </c>
      <c r="H43" s="44"/>
      <c r="I43" s="17"/>
    </row>
    <row r="44" spans="1:12" s="19" customFormat="1" ht="23.25" x14ac:dyDescent="0.35">
      <c r="A44" s="20" t="s">
        <v>11</v>
      </c>
      <c r="B44" s="50">
        <f t="shared" si="1"/>
        <v>8.9305073873657603E-2</v>
      </c>
      <c r="C44" s="116">
        <f t="shared" si="4"/>
        <v>3.8300498337214398E-2</v>
      </c>
      <c r="D44" s="50">
        <v>0.2</v>
      </c>
      <c r="E44" s="40">
        <f t="shared" si="3"/>
        <v>0.1</v>
      </c>
      <c r="F44" s="40">
        <f t="shared" si="3"/>
        <v>0</v>
      </c>
      <c r="G44" s="40">
        <f t="shared" si="3"/>
        <v>0.2</v>
      </c>
      <c r="H44" s="44"/>
      <c r="I44" s="17"/>
    </row>
    <row r="45" spans="1:12" ht="23.25" x14ac:dyDescent="0.35">
      <c r="A45" s="15" t="s">
        <v>12</v>
      </c>
      <c r="B45" s="50">
        <f t="shared" si="1"/>
        <v>2.6013577827551053</v>
      </c>
      <c r="C45" s="50">
        <f t="shared" si="4"/>
        <v>3.910850126013115</v>
      </c>
      <c r="D45" s="50">
        <f t="shared" si="2"/>
        <v>1.0567113486791611</v>
      </c>
      <c r="E45" s="40">
        <f t="shared" si="3"/>
        <v>2.6</v>
      </c>
      <c r="F45" s="40">
        <f t="shared" si="3"/>
        <v>3.9</v>
      </c>
      <c r="G45" s="40">
        <f t="shared" si="3"/>
        <v>1.1000000000000001</v>
      </c>
      <c r="H45" s="44"/>
      <c r="I45" s="17"/>
    </row>
    <row r="46" spans="1:12" ht="23.25" x14ac:dyDescent="0.35">
      <c r="A46" s="20" t="s">
        <v>13</v>
      </c>
      <c r="B46" s="50">
        <f t="shared" si="1"/>
        <v>10.937634742305519</v>
      </c>
      <c r="C46" s="50">
        <f t="shared" si="4"/>
        <v>9.1223221024118253</v>
      </c>
      <c r="D46" s="50">
        <f t="shared" si="2"/>
        <v>13.078934926595561</v>
      </c>
      <c r="E46" s="40">
        <f t="shared" si="3"/>
        <v>10.9</v>
      </c>
      <c r="F46" s="40">
        <f t="shared" si="3"/>
        <v>9.1</v>
      </c>
      <c r="G46" s="40">
        <f t="shared" si="3"/>
        <v>13.1</v>
      </c>
      <c r="H46" s="44"/>
      <c r="I46" s="17"/>
    </row>
    <row r="47" spans="1:12" ht="23.25" x14ac:dyDescent="0.35">
      <c r="A47" s="20" t="s">
        <v>14</v>
      </c>
      <c r="B47" s="50">
        <f t="shared" si="1"/>
        <v>0.58461104476013936</v>
      </c>
      <c r="C47" s="50">
        <f t="shared" si="4"/>
        <v>0.66800610853679976</v>
      </c>
      <c r="D47" s="50">
        <f t="shared" si="2"/>
        <v>0.48624018482699799</v>
      </c>
      <c r="E47" s="40">
        <f t="shared" si="3"/>
        <v>0.6</v>
      </c>
      <c r="F47" s="40">
        <f t="shared" si="3"/>
        <v>0.7</v>
      </c>
      <c r="G47" s="40">
        <f t="shared" si="3"/>
        <v>0.5</v>
      </c>
      <c r="H47" s="44"/>
      <c r="I47" s="17"/>
    </row>
    <row r="48" spans="1:12" s="24" customFormat="1" ht="23.25" x14ac:dyDescent="0.35">
      <c r="A48" s="22" t="s">
        <v>15</v>
      </c>
      <c r="B48" s="50">
        <f t="shared" si="1"/>
        <v>3.2204513256705063</v>
      </c>
      <c r="C48" s="50">
        <f t="shared" si="4"/>
        <v>1.7205498900748</v>
      </c>
      <c r="D48" s="50">
        <f t="shared" si="2"/>
        <v>4.9896998561308443</v>
      </c>
      <c r="E48" s="40">
        <f t="shared" si="3"/>
        <v>3.2</v>
      </c>
      <c r="F48" s="40">
        <f t="shared" si="3"/>
        <v>1.7</v>
      </c>
      <c r="G48" s="40">
        <f t="shared" si="3"/>
        <v>5</v>
      </c>
      <c r="H48" s="44"/>
      <c r="I48" s="17"/>
    </row>
    <row r="49" spans="1:9" ht="23.25" x14ac:dyDescent="0.35">
      <c r="A49" s="25" t="s">
        <v>16</v>
      </c>
      <c r="B49" s="50">
        <f t="shared" si="1"/>
        <v>0.10256529209790419</v>
      </c>
      <c r="C49" s="50">
        <f t="shared" si="4"/>
        <v>0.17401126108317627</v>
      </c>
      <c r="D49" s="116">
        <f t="shared" si="2"/>
        <v>1.8289303933185994E-2</v>
      </c>
      <c r="E49" s="40">
        <f t="shared" si="3"/>
        <v>0.1</v>
      </c>
      <c r="F49" s="40">
        <f t="shared" si="3"/>
        <v>0.2</v>
      </c>
      <c r="G49" s="40">
        <f t="shared" si="3"/>
        <v>0</v>
      </c>
      <c r="H49" s="44"/>
      <c r="I49" s="17"/>
    </row>
    <row r="50" spans="1:9" ht="23.25" x14ac:dyDescent="0.35">
      <c r="A50" s="25" t="s">
        <v>17</v>
      </c>
      <c r="B50" s="50">
        <f t="shared" si="1"/>
        <v>0.36278286560696343</v>
      </c>
      <c r="C50" s="50">
        <f t="shared" si="4"/>
        <v>0.2105644628025588</v>
      </c>
      <c r="D50" s="50">
        <f t="shared" si="2"/>
        <v>0.5423361209605404</v>
      </c>
      <c r="E50" s="40">
        <f t="shared" si="3"/>
        <v>0.4</v>
      </c>
      <c r="F50" s="40">
        <f t="shared" si="3"/>
        <v>0.2</v>
      </c>
      <c r="G50" s="40">
        <f t="shared" si="3"/>
        <v>0.5</v>
      </c>
      <c r="H50" s="44"/>
      <c r="I50" s="17"/>
    </row>
    <row r="51" spans="1:9" ht="23.25" x14ac:dyDescent="0.35">
      <c r="A51" s="25" t="s">
        <v>18</v>
      </c>
      <c r="B51" s="50">
        <f t="shared" si="1"/>
        <v>0</v>
      </c>
      <c r="C51" s="50">
        <f t="shared" si="4"/>
        <v>0</v>
      </c>
      <c r="D51" s="50">
        <f t="shared" si="2"/>
        <v>0</v>
      </c>
      <c r="E51" s="40">
        <f>ROUND(B51,1)</f>
        <v>0</v>
      </c>
      <c r="F51" s="40">
        <f>ROUND(C51,1)</f>
        <v>0</v>
      </c>
      <c r="G51" s="40">
        <f>ROUND(D51,1)</f>
        <v>0</v>
      </c>
      <c r="H51" s="44"/>
      <c r="I51" s="17"/>
    </row>
    <row r="52" spans="1:9" ht="23.25" x14ac:dyDescent="0.35">
      <c r="A52" s="25" t="s">
        <v>19</v>
      </c>
      <c r="B52" s="50">
        <f t="shared" si="1"/>
        <v>0.17296932439039878</v>
      </c>
      <c r="C52" s="50">
        <v>0.3</v>
      </c>
      <c r="D52" s="50">
        <f t="shared" si="2"/>
        <v>9.3909749762752501E-2</v>
      </c>
      <c r="E52" s="40">
        <f>ROUND(B52,1)</f>
        <v>0.2</v>
      </c>
      <c r="F52" s="40">
        <f t="shared" si="3"/>
        <v>0.3</v>
      </c>
      <c r="G52" s="40">
        <f t="shared" si="3"/>
        <v>0.1</v>
      </c>
      <c r="H52" s="44"/>
      <c r="I52" s="17"/>
    </row>
    <row r="53" spans="1:9" ht="23.25" x14ac:dyDescent="0.35">
      <c r="A53" s="25" t="s">
        <v>20</v>
      </c>
      <c r="B53" s="116">
        <f t="shared" si="1"/>
        <v>4.1363841368416303E-2</v>
      </c>
      <c r="C53" s="116">
        <f t="shared" si="4"/>
        <v>3.5163583416176453E-2</v>
      </c>
      <c r="D53" s="116">
        <f t="shared" si="2"/>
        <v>4.8677520127659947E-2</v>
      </c>
      <c r="E53" s="40">
        <f t="shared" si="3"/>
        <v>0</v>
      </c>
      <c r="F53" s="40">
        <f t="shared" si="3"/>
        <v>0</v>
      </c>
      <c r="G53" s="40">
        <f t="shared" si="3"/>
        <v>0</v>
      </c>
      <c r="H53" s="44"/>
      <c r="I53" s="17"/>
    </row>
    <row r="54" spans="1:9" ht="23.25" x14ac:dyDescent="0.35">
      <c r="A54" s="28" t="s">
        <v>21</v>
      </c>
      <c r="B54" s="50">
        <f t="shared" si="1"/>
        <v>4.320552736109458</v>
      </c>
      <c r="C54" s="50">
        <f t="shared" si="4"/>
        <v>4.6111660016259908</v>
      </c>
      <c r="D54" s="50">
        <f t="shared" si="2"/>
        <v>3.9777521488540706</v>
      </c>
      <c r="E54" s="40">
        <f t="shared" si="3"/>
        <v>4.3</v>
      </c>
      <c r="F54" s="40">
        <f t="shared" si="3"/>
        <v>4.5999999999999996</v>
      </c>
      <c r="G54" s="40">
        <f t="shared" si="3"/>
        <v>4</v>
      </c>
      <c r="H54" s="44"/>
      <c r="I54" s="17"/>
    </row>
    <row r="55" spans="1:9" ht="23.25" x14ac:dyDescent="0.35">
      <c r="A55" s="28" t="s">
        <v>22</v>
      </c>
      <c r="B55" s="50"/>
      <c r="C55" s="50"/>
      <c r="D55" s="50"/>
      <c r="E55" s="40"/>
      <c r="F55" s="40"/>
      <c r="G55" s="40"/>
      <c r="H55" s="44"/>
      <c r="I55" s="17"/>
    </row>
    <row r="56" spans="1:9" ht="23.25" x14ac:dyDescent="0.35">
      <c r="A56" s="28" t="s">
        <v>23</v>
      </c>
      <c r="B56" s="50">
        <f t="shared" si="1"/>
        <v>2.6330091608931765</v>
      </c>
      <c r="C56" s="50">
        <f t="shared" si="4"/>
        <v>2.1159685940175335</v>
      </c>
      <c r="D56" s="50">
        <f t="shared" si="2"/>
        <v>3.2428980785404855</v>
      </c>
      <c r="E56" s="40">
        <f t="shared" si="3"/>
        <v>2.6</v>
      </c>
      <c r="F56" s="40">
        <f t="shared" si="3"/>
        <v>2.1</v>
      </c>
      <c r="G56" s="40">
        <f t="shared" si="3"/>
        <v>3.2</v>
      </c>
      <c r="H56" s="44"/>
      <c r="I56" s="17"/>
    </row>
    <row r="57" spans="1:9" ht="23.25" x14ac:dyDescent="0.35">
      <c r="A57" s="28" t="s">
        <v>24</v>
      </c>
      <c r="B57" s="50">
        <f t="shared" si="1"/>
        <v>1.178760748175812</v>
      </c>
      <c r="C57" s="50">
        <f t="shared" si="4"/>
        <v>0.40489794029801002</v>
      </c>
      <c r="D57" s="50">
        <f t="shared" si="2"/>
        <v>2.0915911536430434</v>
      </c>
      <c r="E57" s="40">
        <f t="shared" si="3"/>
        <v>1.2</v>
      </c>
      <c r="F57" s="40">
        <f t="shared" si="3"/>
        <v>0.4</v>
      </c>
      <c r="G57" s="40">
        <f t="shared" si="3"/>
        <v>2.1</v>
      </c>
      <c r="H57" s="44"/>
      <c r="I57" s="17"/>
    </row>
    <row r="58" spans="1:9" ht="23.25" x14ac:dyDescent="0.35">
      <c r="A58" s="28" t="s">
        <v>25</v>
      </c>
      <c r="B58" s="50">
        <f t="shared" si="1"/>
        <v>6.7478604759805494</v>
      </c>
      <c r="C58" s="50">
        <f t="shared" si="4"/>
        <v>5.8746136598565988</v>
      </c>
      <c r="D58" s="50">
        <f t="shared" si="2"/>
        <v>7.7779219250136009</v>
      </c>
      <c r="E58" s="40">
        <f t="shared" si="3"/>
        <v>6.7</v>
      </c>
      <c r="F58" s="40">
        <f t="shared" si="3"/>
        <v>5.9</v>
      </c>
      <c r="G58" s="40">
        <f t="shared" si="3"/>
        <v>7.8</v>
      </c>
      <c r="H58" s="44"/>
      <c r="I58" s="17"/>
    </row>
    <row r="59" spans="1:9" ht="23.25" x14ac:dyDescent="0.35">
      <c r="A59" s="28" t="s">
        <v>26</v>
      </c>
      <c r="B59" s="50">
        <f t="shared" si="1"/>
        <v>1.053956707685672</v>
      </c>
      <c r="C59" s="50">
        <f t="shared" si="4"/>
        <v>0.9779183867886112</v>
      </c>
      <c r="D59" s="50">
        <f t="shared" si="2"/>
        <v>1.1436497263821743</v>
      </c>
      <c r="E59" s="40">
        <f t="shared" si="3"/>
        <v>1.1000000000000001</v>
      </c>
      <c r="F59" s="40">
        <f t="shared" si="3"/>
        <v>1</v>
      </c>
      <c r="G59" s="40">
        <f t="shared" si="3"/>
        <v>1.1000000000000001</v>
      </c>
      <c r="H59" s="44"/>
      <c r="I59" s="17"/>
    </row>
    <row r="60" spans="1:9" ht="23.25" x14ac:dyDescent="0.35">
      <c r="A60" s="28" t="s">
        <v>27</v>
      </c>
      <c r="B60" s="50">
        <f t="shared" si="1"/>
        <v>7.2276344133947748E-2</v>
      </c>
      <c r="C60" s="116">
        <f t="shared" si="4"/>
        <v>1.1771421639644578E-2</v>
      </c>
      <c r="D60" s="50">
        <f t="shared" si="2"/>
        <v>0.14364653064633467</v>
      </c>
      <c r="E60" s="40">
        <f t="shared" si="3"/>
        <v>0.1</v>
      </c>
      <c r="F60" s="40">
        <f t="shared" si="3"/>
        <v>0</v>
      </c>
      <c r="G60" s="40">
        <f t="shared" si="3"/>
        <v>0.1</v>
      </c>
      <c r="H60" s="44"/>
      <c r="I60" s="17"/>
    </row>
    <row r="61" spans="1:9" ht="23.25" x14ac:dyDescent="0.35">
      <c r="A61" s="28" t="s">
        <v>34</v>
      </c>
      <c r="B61" s="50">
        <f t="shared" si="1"/>
        <v>0</v>
      </c>
      <c r="C61" s="50">
        <f t="shared" si="4"/>
        <v>0</v>
      </c>
      <c r="D61" s="50">
        <f t="shared" si="2"/>
        <v>0</v>
      </c>
      <c r="E61" s="40">
        <f t="shared" ref="E61:G62" si="5">ROUND(B61,1)</f>
        <v>0</v>
      </c>
      <c r="F61" s="40">
        <f t="shared" si="5"/>
        <v>0</v>
      </c>
      <c r="G61" s="40">
        <f t="shared" si="5"/>
        <v>0</v>
      </c>
      <c r="H61" s="44"/>
    </row>
    <row r="62" spans="1:9" ht="23.25" x14ac:dyDescent="0.35">
      <c r="A62" s="30" t="s">
        <v>29</v>
      </c>
      <c r="B62" s="52">
        <f t="shared" si="1"/>
        <v>0</v>
      </c>
      <c r="C62" s="52">
        <f t="shared" si="4"/>
        <v>0</v>
      </c>
      <c r="D62" s="52">
        <f t="shared" si="2"/>
        <v>0</v>
      </c>
      <c r="E62" s="40">
        <f t="shared" si="5"/>
        <v>0</v>
      </c>
      <c r="F62" s="40">
        <f t="shared" si="5"/>
        <v>0</v>
      </c>
      <c r="G62" s="40">
        <f t="shared" si="5"/>
        <v>0</v>
      </c>
      <c r="H62" s="44"/>
    </row>
    <row r="63" spans="1:9" ht="8.25" customHeight="1" x14ac:dyDescent="0.35">
      <c r="A63" s="37"/>
      <c r="B63" s="47"/>
      <c r="C63" s="47"/>
      <c r="D63" s="104"/>
      <c r="F63" s="24"/>
      <c r="G63" s="24"/>
      <c r="H63" s="24"/>
    </row>
    <row r="64" spans="1:9" ht="23.25" x14ac:dyDescent="0.35">
      <c r="A64" s="117" t="s">
        <v>35</v>
      </c>
      <c r="B64" s="47"/>
      <c r="C64" s="47"/>
      <c r="D64" s="47"/>
    </row>
    <row r="65" spans="1:4" ht="18" customHeight="1" x14ac:dyDescent="0.35">
      <c r="A65" s="37"/>
      <c r="B65" s="37"/>
      <c r="C65" s="37"/>
      <c r="D65" s="37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T4-1</vt:lpstr>
      <vt:lpstr>T4-2</vt:lpstr>
      <vt:lpstr>T4-3</vt:lpstr>
      <vt:lpstr>T4-4</vt:lpstr>
      <vt:lpstr>All</vt:lpstr>
      <vt:lpstr>All!Print_Area</vt:lpstr>
      <vt:lpstr>'T4-1'!Print_Area</vt:lpstr>
      <vt:lpstr>'T4-2'!Print_Area</vt:lpstr>
      <vt:lpstr>'T4-3'!Print_Area</vt:lpstr>
      <vt:lpstr>'T4-4'!Print_Area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NSO</cp:lastModifiedBy>
  <dcterms:created xsi:type="dcterms:W3CDTF">2020-02-14T08:28:29Z</dcterms:created>
  <dcterms:modified xsi:type="dcterms:W3CDTF">2022-04-21T09:13:46Z</dcterms:modified>
</cp:coreProperties>
</file>