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8803A2D-1F75-4847-A4FB-03AB5C15290B}" xr6:coauthVersionLast="45" xr6:coauthVersionMax="45" xr10:uidLastSave="{00000000-0000-0000-0000-000000000000}"/>
  <bookViews>
    <workbookView xWindow="-120" yWindow="-120" windowWidth="15600" windowHeight="11310" tabRatio="601" firstSheet="3" activeTab="3" xr2:uid="{00000000-000D-0000-FFFF-FFFF00000000}"/>
  </bookViews>
  <sheets>
    <sheet name="ตารางที่1ไตรมาส3 2563" sheetId="26" r:id="rId1"/>
    <sheet name="ตารางที่2 ไตรมาส3 2563" sheetId="24" r:id="rId2"/>
    <sheet name="ตารางที่3 ไตรมาส3 2563" sheetId="22" r:id="rId3"/>
    <sheet name="ตารางที่4 ไตรมาส3 2563" sheetId="20" r:id="rId4"/>
    <sheet name="ตารางที่5 ไตรมาส3 2563" sheetId="18" r:id="rId5"/>
    <sheet name="ตารางที่6 ไตรมาส3 2563" sheetId="16" r:id="rId6"/>
    <sheet name="ตารางที่7 ไตรมาส3 2563" sheetId="14" r:id="rId7"/>
  </sheets>
  <definedNames>
    <definedName name="OLE_LINK1" localSheetId="1">'ตารางที่2 ไตรมาส3 2563'!#REF!</definedName>
  </definedNames>
  <calcPr calcId="181029"/>
</workbook>
</file>

<file path=xl/calcChain.xml><?xml version="1.0" encoding="utf-8"?>
<calcChain xmlns="http://schemas.openxmlformats.org/spreadsheetml/2006/main">
  <c r="D30" i="14" l="1"/>
  <c r="C29" i="14"/>
  <c r="D33" i="14"/>
  <c r="C34" i="14"/>
  <c r="B33" i="14"/>
  <c r="D25" i="14"/>
  <c r="C27" i="14"/>
  <c r="C32" i="14"/>
  <c r="C22" i="16"/>
  <c r="C16" i="18"/>
  <c r="B18" i="18"/>
  <c r="D42" i="20"/>
  <c r="D36" i="20"/>
  <c r="B31" i="22"/>
  <c r="D24" i="24"/>
  <c r="D30" i="24"/>
  <c r="D28" i="24"/>
  <c r="C29" i="24"/>
  <c r="D27" i="26"/>
  <c r="D25" i="26"/>
  <c r="C27" i="26"/>
  <c r="B21" i="26"/>
  <c r="B23" i="26"/>
  <c r="C21" i="26" l="1"/>
  <c r="C33" i="24" l="1"/>
  <c r="D29" i="24"/>
  <c r="C25" i="24"/>
  <c r="B25" i="24"/>
  <c r="B24" i="24"/>
  <c r="D11" i="24"/>
  <c r="C11" i="24"/>
  <c r="C28" i="24" s="1"/>
  <c r="B11" i="24"/>
  <c r="C15" i="24"/>
  <c r="C32" i="24" s="1"/>
  <c r="D15" i="24"/>
  <c r="B15" i="24"/>
  <c r="D35" i="20"/>
  <c r="D37" i="20"/>
  <c r="B32" i="20"/>
  <c r="C32" i="20"/>
  <c r="D40" i="20"/>
  <c r="D41" i="20"/>
  <c r="C38" i="20"/>
  <c r="B36" i="20"/>
  <c r="B35" i="20"/>
  <c r="D17" i="18"/>
  <c r="D19" i="18"/>
  <c r="B21" i="18"/>
  <c r="D19" i="16"/>
  <c r="B24" i="16"/>
  <c r="D32" i="14"/>
  <c r="B29" i="14"/>
  <c r="J11" i="20"/>
  <c r="U8" i="20" l="1"/>
  <c r="M11" i="14" l="1"/>
  <c r="B11" i="14"/>
  <c r="B15" i="14"/>
  <c r="D11" i="14"/>
  <c r="C11" i="14"/>
  <c r="C15" i="14"/>
  <c r="D15" i="14"/>
  <c r="B24" i="22"/>
  <c r="C24" i="22"/>
  <c r="D24" i="22"/>
  <c r="B27" i="22"/>
  <c r="C27" i="22"/>
  <c r="D27" i="22"/>
  <c r="B28" i="22"/>
  <c r="C28" i="22"/>
  <c r="D28" i="22"/>
  <c r="B30" i="22"/>
  <c r="C30" i="22"/>
  <c r="D30" i="22"/>
  <c r="C31" i="22"/>
  <c r="D31" i="22"/>
  <c r="B32" i="22"/>
  <c r="C32" i="22"/>
  <c r="D32" i="22"/>
  <c r="B34" i="22"/>
  <c r="C34" i="22"/>
  <c r="D34" i="22"/>
  <c r="B36" i="22"/>
  <c r="C36" i="22"/>
  <c r="D36" i="22"/>
  <c r="B38" i="22"/>
  <c r="C38" i="22"/>
  <c r="D38" i="22"/>
  <c r="B40" i="22"/>
  <c r="C40" i="22"/>
  <c r="D40" i="22"/>
  <c r="B32" i="24"/>
  <c r="B33" i="24"/>
  <c r="B28" i="24"/>
  <c r="B27" i="24"/>
  <c r="I11" i="20" l="1"/>
  <c r="J9" i="20"/>
  <c r="J13" i="20" l="1"/>
  <c r="S9" i="20"/>
  <c r="S13" i="20" s="1"/>
  <c r="R9" i="20"/>
  <c r="R13" i="20" s="1"/>
  <c r="Q9" i="20"/>
  <c r="Q13" i="20" s="1"/>
  <c r="P9" i="20"/>
  <c r="P13" i="20" s="1"/>
  <c r="O9" i="20"/>
  <c r="O13" i="20" s="1"/>
  <c r="N9" i="20"/>
  <c r="N13" i="20" s="1"/>
  <c r="M9" i="20"/>
  <c r="M13" i="20" s="1"/>
  <c r="L9" i="20"/>
  <c r="L13" i="20" s="1"/>
  <c r="K9" i="20"/>
  <c r="C42" i="20"/>
  <c r="C40" i="20"/>
  <c r="B42" i="20"/>
  <c r="T9" i="20" l="1"/>
  <c r="J10" i="20" s="1"/>
  <c r="K13" i="20"/>
  <c r="S11" i="20"/>
  <c r="B20" i="18"/>
  <c r="B19" i="18"/>
  <c r="L9" i="14"/>
  <c r="U9" i="20" l="1"/>
  <c r="I10" i="20"/>
  <c r="C21" i="18"/>
  <c r="D35" i="14"/>
  <c r="C35" i="14"/>
  <c r="B35" i="14"/>
  <c r="D34" i="14"/>
  <c r="B34" i="14"/>
  <c r="C33" i="14"/>
  <c r="C30" i="14"/>
  <c r="D29" i="14"/>
  <c r="D27" i="14"/>
  <c r="D26" i="14"/>
  <c r="C26" i="14"/>
  <c r="C25" i="14"/>
  <c r="D24" i="14"/>
  <c r="C24" i="14"/>
  <c r="D22" i="14"/>
  <c r="C22" i="14"/>
  <c r="B22" i="14"/>
  <c r="D28" i="14"/>
  <c r="C28" i="14"/>
  <c r="D25" i="16"/>
  <c r="C25" i="16"/>
  <c r="B25" i="16"/>
  <c r="D24" i="16"/>
  <c r="C24" i="16"/>
  <c r="D23" i="16"/>
  <c r="C23" i="16"/>
  <c r="B23" i="16"/>
  <c r="D22" i="16"/>
  <c r="B22" i="16"/>
  <c r="D21" i="16"/>
  <c r="C21" i="16"/>
  <c r="B21" i="16"/>
  <c r="D20" i="16"/>
  <c r="C20" i="16"/>
  <c r="B20" i="16"/>
  <c r="C19" i="16"/>
  <c r="B19" i="16"/>
  <c r="D18" i="16"/>
  <c r="C18" i="16"/>
  <c r="B18" i="16"/>
  <c r="D16" i="16"/>
  <c r="C16" i="16"/>
  <c r="B16" i="16"/>
  <c r="D20" i="18"/>
  <c r="C20" i="18"/>
  <c r="C19" i="18"/>
  <c r="D18" i="18"/>
  <c r="C18" i="18"/>
  <c r="C17" i="18"/>
  <c r="B17" i="18"/>
  <c r="D16" i="18"/>
  <c r="B16" i="18"/>
  <c r="D14" i="18"/>
  <c r="C14" i="18"/>
  <c r="B14" i="18"/>
  <c r="D50" i="20"/>
  <c r="C50" i="20"/>
  <c r="B50" i="20"/>
  <c r="D49" i="20"/>
  <c r="C49" i="20"/>
  <c r="B49" i="20"/>
  <c r="D48" i="20"/>
  <c r="C48" i="20"/>
  <c r="B48" i="20"/>
  <c r="D47" i="20"/>
  <c r="C47" i="20"/>
  <c r="B47" i="20"/>
  <c r="D46" i="20"/>
  <c r="C46" i="20"/>
  <c r="B46" i="20"/>
  <c r="D45" i="20"/>
  <c r="C45" i="20"/>
  <c r="B45" i="20"/>
  <c r="D44" i="20"/>
  <c r="C44" i="20"/>
  <c r="B44" i="20"/>
  <c r="D43" i="20"/>
  <c r="C43" i="20"/>
  <c r="B43" i="20"/>
  <c r="C41" i="20"/>
  <c r="B41" i="20"/>
  <c r="B40" i="20"/>
  <c r="D39" i="20"/>
  <c r="C39" i="20"/>
  <c r="B39" i="20"/>
  <c r="D38" i="20"/>
  <c r="B38" i="20"/>
  <c r="C37" i="20"/>
  <c r="B37" i="20"/>
  <c r="C36" i="20"/>
  <c r="C35" i="20"/>
  <c r="C34" i="20"/>
  <c r="B34" i="20"/>
  <c r="D33" i="20"/>
  <c r="C33" i="20"/>
  <c r="B33" i="20"/>
  <c r="D31" i="20"/>
  <c r="C31" i="20"/>
  <c r="B31" i="20"/>
  <c r="D37" i="24"/>
  <c r="B37" i="24"/>
  <c r="D35" i="24"/>
  <c r="C35" i="24"/>
  <c r="B35" i="24"/>
  <c r="D34" i="24"/>
  <c r="C34" i="24"/>
  <c r="B34" i="24"/>
  <c r="D33" i="24"/>
  <c r="C30" i="24"/>
  <c r="B30" i="24"/>
  <c r="B29" i="24"/>
  <c r="D27" i="24"/>
  <c r="C27" i="24"/>
  <c r="D26" i="24"/>
  <c r="C26" i="24"/>
  <c r="B26" i="24"/>
  <c r="D25" i="24"/>
  <c r="C24" i="24"/>
  <c r="D22" i="24"/>
  <c r="C22" i="24"/>
  <c r="B22" i="24"/>
  <c r="D32" i="24"/>
  <c r="D28" i="26"/>
  <c r="C28" i="26"/>
  <c r="B28" i="26"/>
  <c r="B27" i="26"/>
  <c r="D26" i="26"/>
  <c r="C26" i="26"/>
  <c r="B26" i="26"/>
  <c r="C25" i="26"/>
  <c r="B25" i="26"/>
  <c r="C24" i="26"/>
  <c r="B24" i="26"/>
  <c r="D23" i="26"/>
  <c r="C23" i="26"/>
  <c r="D22" i="26"/>
  <c r="C22" i="26"/>
  <c r="B22" i="26"/>
  <c r="D21" i="26"/>
  <c r="D20" i="26"/>
  <c r="C20" i="26"/>
  <c r="B20" i="26"/>
  <c r="G9" i="14"/>
  <c r="G10" i="14" s="1"/>
  <c r="B28" i="14"/>
  <c r="J9" i="14"/>
  <c r="J10" i="14" s="1"/>
  <c r="H9" i="14"/>
  <c r="H10" i="14" s="1"/>
  <c r="B26" i="14"/>
  <c r="B27" i="14"/>
  <c r="I9" i="14"/>
  <c r="I10" i="14" s="1"/>
  <c r="B24" i="14"/>
  <c r="B32" i="14"/>
  <c r="K9" i="14"/>
  <c r="K10" i="14" s="1"/>
  <c r="B30" i="14"/>
  <c r="B25" i="14"/>
  <c r="G12" i="14" l="1"/>
</calcChain>
</file>

<file path=xl/sharedStrings.xml><?xml version="1.0" encoding="utf-8"?>
<sst xmlns="http://schemas.openxmlformats.org/spreadsheetml/2006/main" count="337" uniqueCount="126">
  <si>
    <t>รวม</t>
  </si>
  <si>
    <t>อื่น ๆ</t>
  </si>
  <si>
    <t>การศึกษา</t>
  </si>
  <si>
    <t>ไม่ทราบ</t>
  </si>
  <si>
    <t>ประถมศึกษา</t>
  </si>
  <si>
    <t>ยอดรวม</t>
  </si>
  <si>
    <t>ก่อสร้าง</t>
  </si>
  <si>
    <t>การผลิต</t>
  </si>
  <si>
    <t>เกษตรกรรม</t>
  </si>
  <si>
    <t>-  0.0  น้อยกว่าร้อยละ 0.1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</si>
  <si>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</si>
  <si>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</si>
  <si>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</si>
  <si>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</si>
  <si>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</si>
  <si>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</si>
  <si>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</si>
  <si>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</si>
  <si>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</si>
  <si>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</si>
  <si>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</si>
  <si>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</si>
  <si>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</si>
  <si>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</si>
  <si>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</si>
  <si>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ร้อยละ</t>
  </si>
  <si>
    <t xml:space="preserve">      5.3  สายวิชาการศึกษา</t>
  </si>
  <si>
    <t xml:space="preserve">      5.2  สายอาชีวศึกษา</t>
  </si>
  <si>
    <t xml:space="preserve">      5.1  สายสามัญ</t>
  </si>
  <si>
    <t>จำนวน</t>
  </si>
  <si>
    <t>หญิง</t>
  </si>
  <si>
    <t>ชาย</t>
  </si>
  <si>
    <t>ระดับการศึกษาที่สำเร็จ</t>
  </si>
  <si>
    <t xml:space="preserve">  ร้อยละผู้มีงานทำ</t>
  </si>
  <si>
    <t xml:space="preserve">  จำนวนผู้มีงานทำ</t>
  </si>
  <si>
    <t>อุดมศึกษา</t>
  </si>
  <si>
    <t>มัธยมปลาย</t>
  </si>
  <si>
    <t>มัธยมต้น</t>
  </si>
  <si>
    <t>ไม่มี/และต่ำกว่าประถม</t>
  </si>
  <si>
    <t>คอลัมน์1</t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</si>
  <si>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</si>
  <si>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</si>
  <si>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</si>
  <si>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</si>
  <si>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</si>
  <si>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</si>
  <si>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</si>
  <si>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>1.  0 ชั่วโมง</t>
    </r>
    <r>
      <rPr>
        <vertAlign val="superscript"/>
        <sz val="15"/>
        <rFont val="TH SarabunPSK"/>
        <family val="2"/>
      </rPr>
      <t>1/</t>
    </r>
  </si>
  <si>
    <t>ชั่วโมงการทำงานต่อสัปดาห์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</si>
  <si>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</si>
  <si>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</si>
  <si>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</si>
  <si>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</si>
  <si>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</si>
  <si>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</si>
  <si>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</si>
  <si>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22. ไม่ทราบ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</si>
  <si>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</si>
  <si>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</si>
  <si>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กิจกรรมด้านบริการชุมชน สังคม และการบริการส่วนบุคคลอื่นๆ</t>
  </si>
  <si>
    <t>18. ศิลปะความบันเทิงและนันทนาการ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</si>
  <si>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</si>
  <si>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</si>
  <si>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  รวมทั้งการประกันสังคมภาคบังคับ</t>
  </si>
  <si>
    <t>14. การบริหารและการสนับสนุน</t>
  </si>
  <si>
    <t>13. กิจกรรมทางด้านวิชาชีพและเทคนิค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</si>
  <si>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</si>
  <si>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</si>
  <si>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ข้อมูลข่าวสารและการสื่อสาร</t>
  </si>
  <si>
    <t>9. โรงแรม และ ภัตตาคาร</t>
  </si>
  <si>
    <t>8. การขนส่ง สถานที่เก็บสินค้า และการคมนาคม</t>
  </si>
  <si>
    <t>7. การขายส่ง การขายปลีก การซ่อมแซมยานยนต์  รถจักรยานยนต์  ของใช้ส่วนบุคคล และของใช้ในครัวเรือน</t>
  </si>
  <si>
    <t>6. การก่อสร้าง</t>
  </si>
  <si>
    <t>5. การจัดหาน้ำ บำบัดน้ำเสีย</t>
  </si>
  <si>
    <t>4. การไฟฟ้า ก๊าซ และการประปา</t>
  </si>
  <si>
    <t>3. การผลิต</t>
  </si>
  <si>
    <t>2. การทำเหมืองแร่ และเหมืองหิน</t>
  </si>
  <si>
    <t xml:space="preserve">1. เกษตรกรรม การล่าสัตว์และการป่าไม้ </t>
  </si>
  <si>
    <t>1. เกษตรกรรม การป่าไม้และการประมง</t>
  </si>
  <si>
    <t>อุตสาหกรรม</t>
  </si>
  <si>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</si>
  <si>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</si>
  <si>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</si>
  <si>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</si>
  <si>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</si>
  <si>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</si>
  <si>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</si>
  <si>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</si>
  <si>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</si>
  <si>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</si>
  <si>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</si>
  <si>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</si>
  <si>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</si>
  <si>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</si>
  <si>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และผู้จัดการ  </t>
  </si>
  <si>
    <t xml:space="preserve">1. ผู้บัญญัติกฎหมาย ข้าราชการระดับอาวุโส </t>
  </si>
  <si>
    <t>อาชีพ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</si>
  <si>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</si>
  <si>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</si>
  <si>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</si>
  <si>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</si>
  <si>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</si>
  <si>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</si>
  <si>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</si>
  <si>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</si>
  <si>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</si>
  <si>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</si>
  <si>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สถานภาพแรงงาน</t>
  </si>
  <si>
    <t xml:space="preserve"> - </t>
  </si>
  <si>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แต่มีงานประจำ</t>
    </r>
  </si>
  <si>
    <t>ขายส่ง/ขายปลีก</t>
  </si>
  <si>
    <t>ที่พักแรม</t>
  </si>
  <si>
    <t>ขนส่งฯ</t>
  </si>
  <si>
    <t xml:space="preserve">งานด้านสุขภาพ </t>
  </si>
  <si>
    <t>บริการด้านอื่นๆ</t>
  </si>
  <si>
    <t>เมื่อต้องการปรับขนาดช่วงข้อมูลแผนภูมิ ให้ลากมุมขวาด้านล่างของช่วง</t>
  </si>
  <si>
    <t>การบริหารราชการ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</si>
  <si>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15  ปีขึ้นไป จำแนกตามสถานภาพแรงงานและเพศ </t>
    </r>
  </si>
  <si>
    <t xml:space="preserve">ตารางที่ 2  จำนวนและร้อยละของประชากรอายุ 15 ปีขึ้นไป จำแนกตามระดับการศึกษาที่สำเร็จและเพศ  </t>
  </si>
  <si>
    <t>ตารางที่ 3  จำนวนและร้อยละของผู้มีงานทำ จำแนกตามอาชีพและเพศ</t>
  </si>
  <si>
    <t>ตารางที่  4  จำนวนและร้อยละของผู้มีงานทำ จำแนกตามอุตสาหกรรม และเพศ</t>
  </si>
  <si>
    <t>ตารางที่ 5  จำนวนและร้อยละของผู้มีงานทำ จำแนกตามสถานภาพการทำงานและเพศ</t>
  </si>
  <si>
    <t xml:space="preserve">ตารางที่ 6 จำนวนและร้อยละของผู้มีงานทำ จำแนกตามชั่วโมงการทำงานต่อสัปดาห์และเพศ </t>
  </si>
  <si>
    <t xml:space="preserve">ตารางที่ 7  จำนวนและร้อยละของผู้มีงานทำ  จำแนกตามระดับการศึกษาที่สำเร็จและเพศ </t>
  </si>
  <si>
    <t>3/2562</t>
  </si>
  <si>
    <t>3/2563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</si>
</sst>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\-??_-;_-@_-"/>
    <numFmt numFmtId="189" formatCode="_-* #,##0_-;\-* #,##0_-;_-* \-??_-;_-@_-"/>
    <numFmt numFmtId="190" formatCode="#,##0.0"/>
    <numFmt numFmtId="191" formatCode="0.0"/>
    <numFmt numFmtId="192" formatCode="_-* #,##0.0_-;\-* #,##0.0_-;_-* &quot;-&quot;??_-;_-@_-"/>
    <numFmt numFmtId="193" formatCode="_-* #,##0.000_-;\-* #,##0.000_-;_-* \-??_-;_-@_-"/>
    <numFmt numFmtId="194" formatCode="_(* #,##0_);_(* \(#,##0\);_(* &quot;-&quot;??_);_(@_)"/>
    <numFmt numFmtId="195" formatCode="_(* #,##0.00_);_(* \(#,##0.00\);_(* &quot;-&quot;??_);_(@_)"/>
    <numFmt numFmtId="196" formatCode="_(&quot;$&quot;* #,##0.00_);_(&quot;$&quot;* \(#,##0.00\);_(&quot;$&quot;* &quot;-&quot;??_);_(@_)"/>
    <numFmt numFmtId="197" formatCode="0.000"/>
  </numFmts>
  <fonts count="2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sz val="15"/>
      <color indexed="8"/>
      <name val="TH SarabunPSK"/>
      <family val="2"/>
    </font>
    <font>
      <sz val="11"/>
      <name val="Calibri"/>
      <family val="2"/>
    </font>
    <font>
      <vertAlign val="superscript"/>
      <sz val="15"/>
      <name val="TH SarabunPSK"/>
      <family val="2"/>
    </font>
    <font>
      <sz val="15"/>
      <name val="Calibri"/>
      <family val="2"/>
    </font>
    <font>
      <sz val="11"/>
      <name val="TH SarabunPSK"/>
      <family val="2"/>
    </font>
    <font>
      <b/>
      <sz val="8"/>
      <name val="TH SarabunPSK"/>
      <family val="2"/>
    </font>
    <font>
      <u/>
      <vertAlign val="superscript"/>
      <sz val="15"/>
      <name val="TH SarabunPSK"/>
      <family val="2"/>
    </font>
    <font>
      <sz val="9"/>
      <color theme="1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sz val="9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5"/>
      <color rgb="FFFF0000"/>
      <name val="TH SarabunPSK"/>
      <family val="2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188" fontId="4" fillId="0" borderId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87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  <xf numFmtId="0" fontId="3" fillId="0" borderId="0"/>
    <xf numFmtId="188" fontId="4" fillId="0" borderId="0" applyFill="0" applyBorder="0" applyAlignment="0" applyProtection="0"/>
    <xf numFmtId="188" fontId="4" fillId="0" borderId="0" applyFill="0" applyBorder="0" applyAlignment="0" applyProtection="0"/>
    <xf numFmtId="189" fontId="4" fillId="0" borderId="0" applyFill="0" applyBorder="0" applyAlignment="0" applyProtection="0"/>
    <xf numFmtId="189" fontId="4" fillId="0" borderId="0" applyFill="0" applyBorder="0" applyAlignment="0" applyProtection="0"/>
    <xf numFmtId="188" fontId="4" fillId="0" borderId="0" applyFill="0" applyBorder="0" applyAlignment="0" applyProtection="0"/>
    <xf numFmtId="192" fontId="4" fillId="0" borderId="0" applyFill="0" applyBorder="0" applyAlignment="0" applyProtection="0"/>
    <xf numFmtId="188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92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0" fontId="2" fillId="0" borderId="0"/>
    <xf numFmtId="189" fontId="4" fillId="0" borderId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28" fillId="0" borderId="0"/>
    <xf numFmtId="192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4" fillId="0" borderId="0"/>
  </cellStyleXfs>
  <cellXfs count="222">
    <xf numFmtId="0" fontId="0" fillId="0" borderId="0" xfId="0"/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8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2" applyFont="1"/>
    <xf numFmtId="0" fontId="8" fillId="0" borderId="0" xfId="2" applyFont="1"/>
    <xf numFmtId="188" fontId="10" fillId="0" borderId="0" xfId="2" applyNumberFormat="1" applyFont="1"/>
    <xf numFmtId="0" fontId="6" fillId="0" borderId="0" xfId="2" quotePrefix="1" applyFont="1" applyBorder="1"/>
    <xf numFmtId="0" fontId="10" fillId="0" borderId="3" xfId="2" applyFont="1" applyBorder="1"/>
    <xf numFmtId="188" fontId="10" fillId="0" borderId="0" xfId="3" applyNumberFormat="1" applyFont="1" applyFill="1" applyBorder="1" applyAlignment="1" applyProtection="1">
      <alignment horizontal="right"/>
    </xf>
    <xf numFmtId="0" fontId="10" fillId="0" borderId="0" xfId="2" applyFont="1" applyBorder="1" applyAlignment="1" applyProtection="1">
      <alignment horizontal="left" vertical="center"/>
    </xf>
    <xf numFmtId="0" fontId="10" fillId="0" borderId="0" xfId="0" applyFont="1" applyAlignment="1">
      <alignment horizontal="right"/>
    </xf>
    <xf numFmtId="190" fontId="10" fillId="0" borderId="0" xfId="2" applyNumberFormat="1" applyFont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/>
    </xf>
    <xf numFmtId="0" fontId="12" fillId="0" borderId="0" xfId="2" applyFont="1" applyBorder="1" applyAlignment="1">
      <alignment vertical="center"/>
    </xf>
    <xf numFmtId="188" fontId="8" fillId="0" borderId="0" xfId="3" applyNumberFormat="1" applyFont="1" applyFill="1" applyBorder="1" applyAlignment="1" applyProtection="1">
      <alignment horizontal="right" vertical="center"/>
    </xf>
    <xf numFmtId="188" fontId="8" fillId="0" borderId="0" xfId="3" applyNumberFormat="1" applyFont="1" applyFill="1" applyBorder="1" applyAlignment="1" applyProtection="1">
      <alignment horizontal="right"/>
    </xf>
    <xf numFmtId="0" fontId="10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5" xfId="2" applyFont="1" applyBorder="1" applyAlignment="1">
      <alignment horizontal="right" vertical="center"/>
    </xf>
    <xf numFmtId="0" fontId="8" fillId="0" borderId="5" xfId="2" applyFont="1" applyBorder="1" applyAlignment="1">
      <alignment horizontal="center" vertical="center"/>
    </xf>
    <xf numFmtId="0" fontId="5" fillId="0" borderId="0" xfId="2" applyFont="1"/>
    <xf numFmtId="191" fontId="10" fillId="0" borderId="0" xfId="0" applyNumberFormat="1" applyFont="1"/>
    <xf numFmtId="189" fontId="10" fillId="0" borderId="0" xfId="0" applyNumberFormat="1" applyFont="1"/>
    <xf numFmtId="189" fontId="6" fillId="0" borderId="0" xfId="9" applyNumberFormat="1" applyFont="1"/>
    <xf numFmtId="190" fontId="6" fillId="0" borderId="0" xfId="6" applyNumberFormat="1" applyFont="1" applyAlignment="1">
      <alignment horizontal="right"/>
    </xf>
    <xf numFmtId="189" fontId="6" fillId="0" borderId="0" xfId="0" applyNumberFormat="1" applyFont="1" applyAlignment="1"/>
    <xf numFmtId="187" fontId="0" fillId="0" borderId="0" xfId="9" applyNumberFormat="1" applyFont="1"/>
    <xf numFmtId="3" fontId="10" fillId="0" borderId="0" xfId="2" applyNumberFormat="1" applyFont="1" applyAlignment="1"/>
    <xf numFmtId="3" fontId="7" fillId="0" borderId="0" xfId="6" applyNumberFormat="1" applyFont="1" applyAlignment="1">
      <alignment horizontal="right"/>
    </xf>
    <xf numFmtId="0" fontId="0" fillId="0" borderId="0" xfId="0" applyAlignment="1">
      <alignment horizontal="center"/>
    </xf>
    <xf numFmtId="0" fontId="7" fillId="0" borderId="0" xfId="6" applyFont="1"/>
    <xf numFmtId="189" fontId="6" fillId="0" borderId="0" xfId="9" applyNumberFormat="1" applyFont="1" applyAlignment="1">
      <alignment vertical="center"/>
    </xf>
    <xf numFmtId="0" fontId="9" fillId="0" borderId="0" xfId="2" applyFont="1"/>
    <xf numFmtId="3" fontId="10" fillId="0" borderId="0" xfId="2" applyNumberFormat="1" applyFont="1" applyAlignment="1">
      <alignment vertical="center"/>
    </xf>
    <xf numFmtId="188" fontId="10" fillId="0" borderId="0" xfId="11" applyNumberFormat="1" applyFont="1" applyFill="1" applyBorder="1" applyAlignment="1" applyProtection="1">
      <alignment horizontal="righ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17" fontId="10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188" fontId="8" fillId="0" borderId="0" xfId="11" applyNumberFormat="1" applyFont="1" applyFill="1" applyBorder="1" applyAlignment="1" applyProtection="1">
      <alignment horizontal="right" vertical="center"/>
    </xf>
    <xf numFmtId="191" fontId="8" fillId="0" borderId="0" xfId="2" applyNumberFormat="1" applyFont="1" applyAlignment="1">
      <alignment vertical="center"/>
    </xf>
    <xf numFmtId="188" fontId="8" fillId="0" borderId="0" xfId="11" applyNumberFormat="1" applyFont="1" applyFill="1" applyBorder="1" applyAlignment="1" applyProtection="1">
      <alignment horizontal="right"/>
    </xf>
    <xf numFmtId="0" fontId="10" fillId="0" borderId="0" xfId="2" applyFont="1" applyAlignment="1">
      <alignment horizontal="right"/>
    </xf>
    <xf numFmtId="191" fontId="10" fillId="0" borderId="3" xfId="2" applyNumberFormat="1" applyFont="1" applyBorder="1" applyAlignment="1">
      <alignment horizontal="right" vertical="center"/>
    </xf>
    <xf numFmtId="0" fontId="12" fillId="0" borderId="3" xfId="2" applyFont="1" applyBorder="1" applyAlignment="1">
      <alignment vertical="center"/>
    </xf>
    <xf numFmtId="188" fontId="10" fillId="0" borderId="0" xfId="13" applyNumberFormat="1" applyFont="1" applyFill="1" applyBorder="1" applyAlignment="1" applyProtection="1">
      <alignment horizontal="right" vertical="center"/>
    </xf>
    <xf numFmtId="0" fontId="12" fillId="0" borderId="0" xfId="2" applyFont="1" applyAlignment="1">
      <alignment vertical="center"/>
    </xf>
    <xf numFmtId="188" fontId="8" fillId="0" borderId="0" xfId="13" applyNumberFormat="1" applyFont="1" applyFill="1" applyBorder="1" applyAlignment="1" applyProtection="1">
      <alignment horizontal="right" vertical="center"/>
    </xf>
    <xf numFmtId="188" fontId="8" fillId="0" borderId="0" xfId="13" applyNumberFormat="1" applyFont="1" applyFill="1" applyBorder="1" applyAlignment="1" applyProtection="1">
      <alignment horizontal="right"/>
    </xf>
    <xf numFmtId="0" fontId="8" fillId="0" borderId="0" xfId="2" applyFont="1" applyAlignment="1">
      <alignment horizontal="center"/>
    </xf>
    <xf numFmtId="188" fontId="10" fillId="0" borderId="0" xfId="2" applyNumberFormat="1" applyFont="1" applyAlignment="1">
      <alignment vertical="center"/>
    </xf>
    <xf numFmtId="41" fontId="10" fillId="0" borderId="3" xfId="2" applyNumberFormat="1" applyFont="1" applyBorder="1" applyAlignment="1">
      <alignment vertical="center"/>
    </xf>
    <xf numFmtId="0" fontId="10" fillId="0" borderId="3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188" fontId="10" fillId="0" borderId="0" xfId="15" applyNumberFormat="1" applyFont="1" applyFill="1" applyBorder="1" applyAlignment="1" applyProtection="1">
      <alignment horizontal="right" vertical="center"/>
    </xf>
    <xf numFmtId="0" fontId="11" fillId="0" borderId="0" xfId="2" applyFont="1" applyAlignment="1">
      <alignment vertical="center"/>
    </xf>
    <xf numFmtId="0" fontId="11" fillId="0" borderId="0" xfId="2" applyFont="1" applyBorder="1" applyAlignment="1" applyProtection="1">
      <alignment horizontal="left" vertical="center"/>
    </xf>
    <xf numFmtId="0" fontId="11" fillId="0" borderId="0" xfId="2" applyFont="1" applyAlignment="1" applyProtection="1">
      <alignment horizontal="left" vertical="center"/>
    </xf>
    <xf numFmtId="188" fontId="8" fillId="0" borderId="0" xfId="15" applyNumberFormat="1" applyFont="1" applyFill="1" applyBorder="1" applyAlignment="1" applyProtection="1">
      <alignment horizontal="right" vertical="center"/>
    </xf>
    <xf numFmtId="41" fontId="8" fillId="0" borderId="0" xfId="2" applyNumberFormat="1" applyFont="1" applyBorder="1" applyAlignment="1">
      <alignment horizontal="right" vertical="center"/>
    </xf>
    <xf numFmtId="189" fontId="8" fillId="0" borderId="0" xfId="2" applyNumberFormat="1" applyFont="1" applyAlignment="1">
      <alignment horizontal="center" vertical="center"/>
    </xf>
    <xf numFmtId="3" fontId="8" fillId="0" borderId="5" xfId="15" applyNumberFormat="1" applyFont="1" applyFill="1" applyBorder="1" applyAlignment="1" applyProtection="1">
      <alignment horizontal="right" vertical="center"/>
    </xf>
    <xf numFmtId="189" fontId="8" fillId="0" borderId="5" xfId="15" applyNumberFormat="1" applyFont="1" applyFill="1" applyBorder="1" applyAlignment="1" applyProtection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Alignment="1"/>
    <xf numFmtId="188" fontId="10" fillId="0" borderId="0" xfId="2" applyNumberFormat="1" applyFont="1" applyAlignment="1">
      <alignment horizontal="right"/>
    </xf>
    <xf numFmtId="188" fontId="10" fillId="0" borderId="3" xfId="2" applyNumberFormat="1" applyFont="1" applyBorder="1" applyAlignment="1">
      <alignment horizontal="right" vertical="center"/>
    </xf>
    <xf numFmtId="188" fontId="10" fillId="0" borderId="0" xfId="18" applyNumberFormat="1" applyFont="1" applyFill="1" applyBorder="1" applyAlignment="1" applyProtection="1">
      <alignment horizontal="right" vertical="center"/>
    </xf>
    <xf numFmtId="188" fontId="10" fillId="0" borderId="0" xfId="18" applyNumberFormat="1" applyFont="1" applyFill="1" applyBorder="1" applyAlignment="1" applyProtection="1">
      <alignment vertical="center"/>
    </xf>
    <xf numFmtId="0" fontId="10" fillId="0" borderId="0" xfId="2" applyFont="1" applyAlignment="1" applyProtection="1">
      <alignment vertical="center"/>
    </xf>
    <xf numFmtId="188" fontId="8" fillId="0" borderId="0" xfId="2" applyNumberFormat="1" applyFont="1" applyAlignment="1">
      <alignment horizontal="right" vertical="center"/>
    </xf>
    <xf numFmtId="2" fontId="8" fillId="0" borderId="0" xfId="2" applyNumberFormat="1" applyFont="1" applyAlignment="1">
      <alignment horizontal="center" vertical="center"/>
    </xf>
    <xf numFmtId="188" fontId="8" fillId="0" borderId="0" xfId="18" applyNumberFormat="1" applyFont="1" applyFill="1" applyBorder="1" applyAlignment="1" applyProtection="1">
      <alignment horizontal="right" vertical="center"/>
    </xf>
    <xf numFmtId="0" fontId="10" fillId="0" borderId="0" xfId="8" applyFont="1" applyAlignment="1"/>
    <xf numFmtId="0" fontId="13" fillId="0" borderId="0" xfId="8" applyFont="1" applyAlignment="1"/>
    <xf numFmtId="0" fontId="15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0" fontId="8" fillId="0" borderId="0" xfId="2" applyFont="1" applyAlignment="1"/>
    <xf numFmtId="0" fontId="10" fillId="0" borderId="0" xfId="2" applyFont="1" applyAlignment="1"/>
    <xf numFmtId="193" fontId="10" fillId="0" borderId="0" xfId="2" applyNumberFormat="1" applyFont="1" applyAlignment="1">
      <alignment horizontal="right"/>
    </xf>
    <xf numFmtId="0" fontId="10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quotePrefix="1" applyFont="1" applyAlignment="1">
      <alignment vertical="center"/>
    </xf>
    <xf numFmtId="188" fontId="6" fillId="0" borderId="1" xfId="4" applyNumberFormat="1" applyFont="1" applyBorder="1" applyAlignment="1">
      <alignment horizontal="right" vertical="center"/>
    </xf>
    <xf numFmtId="0" fontId="10" fillId="0" borderId="3" xfId="4" applyFont="1" applyBorder="1" applyAlignment="1">
      <alignment vertical="center"/>
    </xf>
    <xf numFmtId="188" fontId="10" fillId="0" borderId="0" xfId="20" applyNumberFormat="1" applyFont="1" applyFill="1" applyBorder="1" applyAlignment="1" applyProtection="1">
      <alignment horizontal="right" vertical="center"/>
    </xf>
    <xf numFmtId="0" fontId="10" fillId="0" borderId="0" xfId="4" applyFont="1" applyBorder="1" applyAlignment="1" applyProtection="1">
      <alignment horizontal="left" vertical="center"/>
    </xf>
    <xf numFmtId="190" fontId="10" fillId="0" borderId="0" xfId="4" applyNumberFormat="1" applyFont="1" applyBorder="1" applyAlignment="1" applyProtection="1">
      <alignment horizontal="left" vertical="center"/>
    </xf>
    <xf numFmtId="0" fontId="10" fillId="0" borderId="0" xfId="4" applyFont="1" applyAlignment="1" applyProtection="1">
      <alignment horizontal="left" vertical="center"/>
    </xf>
    <xf numFmtId="0" fontId="12" fillId="0" borderId="0" xfId="4" applyFont="1" applyBorder="1" applyAlignment="1">
      <alignment vertical="center"/>
    </xf>
    <xf numFmtId="188" fontId="8" fillId="0" borderId="0" xfId="20" applyNumberFormat="1" applyFont="1" applyFill="1" applyBorder="1" applyAlignment="1" applyProtection="1">
      <alignment horizontal="right" vertical="center"/>
    </xf>
    <xf numFmtId="0" fontId="8" fillId="0" borderId="0" xfId="4" applyFont="1" applyAlignment="1">
      <alignment horizontal="center" vertical="center"/>
    </xf>
    <xf numFmtId="0" fontId="8" fillId="0" borderId="5" xfId="4" applyFont="1" applyBorder="1" applyAlignment="1">
      <alignment horizontal="right" vertical="center"/>
    </xf>
    <xf numFmtId="0" fontId="8" fillId="0" borderId="5" xfId="4" applyFont="1" applyBorder="1" applyAlignment="1">
      <alignment horizontal="center" vertical="center"/>
    </xf>
    <xf numFmtId="0" fontId="5" fillId="0" borderId="0" xfId="4" applyFont="1" applyAlignment="1"/>
    <xf numFmtId="0" fontId="9" fillId="0" borderId="0" xfId="4" applyFont="1" applyAlignment="1"/>
    <xf numFmtId="0" fontId="16" fillId="0" borderId="0" xfId="0" applyFont="1" applyAlignment="1">
      <alignment horizontal="right"/>
    </xf>
    <xf numFmtId="0" fontId="9" fillId="0" borderId="0" xfId="8" applyFont="1"/>
    <xf numFmtId="3" fontId="9" fillId="0" borderId="0" xfId="8" applyNumberFormat="1" applyFont="1"/>
    <xf numFmtId="0" fontId="10" fillId="0" borderId="0" xfId="8" applyFont="1"/>
    <xf numFmtId="0" fontId="6" fillId="0" borderId="0" xfId="8" quotePrefix="1" applyFont="1"/>
    <xf numFmtId="191" fontId="10" fillId="0" borderId="1" xfId="8" applyNumberFormat="1" applyFont="1" applyBorder="1" applyAlignment="1">
      <alignment horizontal="right" vertical="center"/>
    </xf>
    <xf numFmtId="0" fontId="8" fillId="0" borderId="1" xfId="8" applyFont="1" applyBorder="1" applyAlignment="1">
      <alignment vertical="center"/>
    </xf>
    <xf numFmtId="191" fontId="10" fillId="0" borderId="0" xfId="8" applyNumberFormat="1" applyFont="1" applyAlignment="1">
      <alignment horizontal="right"/>
    </xf>
    <xf numFmtId="191" fontId="10" fillId="0" borderId="0" xfId="8" applyNumberFormat="1" applyFont="1" applyBorder="1" applyAlignment="1">
      <alignment horizontal="right" vertical="center"/>
    </xf>
    <xf numFmtId="0" fontId="10" fillId="0" borderId="0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8" fillId="0" borderId="0" xfId="8" applyFont="1" applyAlignment="1">
      <alignment vertical="center"/>
    </xf>
    <xf numFmtId="2" fontId="5" fillId="0" borderId="0" xfId="8" applyNumberFormat="1" applyFont="1" applyAlignment="1">
      <alignment horizontal="right"/>
    </xf>
    <xf numFmtId="191" fontId="5" fillId="0" borderId="0" xfId="8" applyNumberFormat="1" applyFont="1" applyBorder="1" applyAlignment="1">
      <alignment horizontal="right" vertical="center"/>
    </xf>
    <xf numFmtId="0" fontId="5" fillId="0" borderId="0" xfId="8" applyFont="1" applyAlignment="1">
      <alignment vertical="center"/>
    </xf>
    <xf numFmtId="0" fontId="5" fillId="0" borderId="0" xfId="8" applyFont="1" applyBorder="1" applyAlignment="1">
      <alignment horizontal="center" vertical="center"/>
    </xf>
    <xf numFmtId="0" fontId="9" fillId="0" borderId="0" xfId="8" applyFont="1" applyAlignment="1">
      <alignment vertical="center"/>
    </xf>
    <xf numFmtId="0" fontId="5" fillId="0" borderId="0" xfId="8" applyFont="1" applyBorder="1"/>
    <xf numFmtId="0" fontId="5" fillId="0" borderId="0" xfId="8" applyFont="1" applyBorder="1" applyAlignment="1">
      <alignment horizontal="right"/>
    </xf>
    <xf numFmtId="0" fontId="5" fillId="0" borderId="0" xfId="8" applyFont="1" applyBorder="1" applyAlignment="1">
      <alignment vertical="center"/>
    </xf>
    <xf numFmtId="194" fontId="8" fillId="0" borderId="0" xfId="23" applyNumberFormat="1" applyFont="1" applyBorder="1"/>
    <xf numFmtId="0" fontId="8" fillId="0" borderId="0" xfId="8" applyFont="1" applyBorder="1" applyAlignment="1">
      <alignment vertical="center"/>
    </xf>
    <xf numFmtId="0" fontId="5" fillId="0" borderId="0" xfId="8" applyFont="1"/>
    <xf numFmtId="0" fontId="5" fillId="0" borderId="2" xfId="8" applyFont="1" applyBorder="1" applyAlignment="1">
      <alignment horizontal="right" vertical="center"/>
    </xf>
    <xf numFmtId="0" fontId="5" fillId="0" borderId="2" xfId="8" applyFont="1" applyBorder="1" applyAlignment="1">
      <alignment horizontal="center" vertical="center"/>
    </xf>
    <xf numFmtId="0" fontId="5" fillId="0" borderId="0" xfId="8" applyFont="1" applyAlignment="1">
      <alignment horizontal="center"/>
    </xf>
    <xf numFmtId="0" fontId="8" fillId="0" borderId="0" xfId="4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187" fontId="10" fillId="0" borderId="0" xfId="1" applyNumberFormat="1" applyFont="1" applyAlignment="1">
      <alignment horizontal="right"/>
    </xf>
    <xf numFmtId="187" fontId="13" fillId="0" borderId="0" xfId="1" applyNumberFormat="1" applyFont="1"/>
    <xf numFmtId="187" fontId="8" fillId="0" borderId="0" xfId="1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3" fontId="8" fillId="0" borderId="0" xfId="0" applyNumberFormat="1" applyFont="1"/>
    <xf numFmtId="189" fontId="7" fillId="0" borderId="0" xfId="9" applyNumberFormat="1" applyFont="1" applyAlignment="1">
      <alignment vertical="center"/>
    </xf>
    <xf numFmtId="0" fontId="20" fillId="0" borderId="0" xfId="2" applyFont="1" applyAlignment="1">
      <alignment vertical="center"/>
    </xf>
    <xf numFmtId="3" fontId="19" fillId="0" borderId="0" xfId="25" applyNumberFormat="1" applyFont="1" applyAlignment="1">
      <alignment horizontal="center" vertical="center"/>
    </xf>
    <xf numFmtId="3" fontId="20" fillId="0" borderId="0" xfId="2" applyNumberFormat="1" applyFont="1" applyAlignment="1">
      <alignment vertical="center"/>
    </xf>
    <xf numFmtId="3" fontId="20" fillId="0" borderId="0" xfId="2" applyNumberFormat="1" applyFont="1" applyAlignment="1">
      <alignment horizontal="right"/>
    </xf>
    <xf numFmtId="0" fontId="20" fillId="0" borderId="0" xfId="2" applyFont="1" applyBorder="1" applyAlignment="1">
      <alignment vertical="center"/>
    </xf>
    <xf numFmtId="0" fontId="20" fillId="0" borderId="0" xfId="2" applyFont="1" applyAlignment="1">
      <alignment horizontal="right"/>
    </xf>
    <xf numFmtId="0" fontId="21" fillId="0" borderId="0" xfId="2" applyFont="1" applyAlignment="1">
      <alignment vertical="center"/>
    </xf>
    <xf numFmtId="0" fontId="22" fillId="0" borderId="0" xfId="25" applyFont="1" applyAlignment="1">
      <alignment horizontal="center"/>
    </xf>
    <xf numFmtId="0" fontId="10" fillId="0" borderId="0" xfId="0" applyFont="1" applyAlignment="1">
      <alignment horizontal="right" vertical="center"/>
    </xf>
    <xf numFmtId="187" fontId="10" fillId="0" borderId="0" xfId="1" applyNumberFormat="1" applyFont="1" applyAlignment="1">
      <alignment horizontal="right" vertical="center"/>
    </xf>
    <xf numFmtId="187" fontId="6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187" fontId="10" fillId="0" borderId="0" xfId="2" applyNumberFormat="1" applyFont="1" applyAlignment="1">
      <alignment vertical="center"/>
    </xf>
    <xf numFmtId="192" fontId="10" fillId="0" borderId="0" xfId="0" applyNumberFormat="1" applyFont="1" applyAlignment="1">
      <alignment horizontal="right"/>
    </xf>
    <xf numFmtId="0" fontId="15" fillId="0" borderId="0" xfId="0" applyFont="1" applyAlignment="1">
      <alignment horizontal="right" vertical="center"/>
    </xf>
    <xf numFmtId="2" fontId="8" fillId="0" borderId="0" xfId="2" applyNumberFormat="1" applyFont="1"/>
    <xf numFmtId="193" fontId="10" fillId="0" borderId="0" xfId="13" applyNumberFormat="1" applyFont="1" applyFill="1" applyBorder="1" applyAlignment="1" applyProtection="1">
      <alignment horizontal="right" vertical="center"/>
    </xf>
    <xf numFmtId="0" fontId="23" fillId="0" borderId="0" xfId="25" applyFont="1" applyAlignment="1">
      <alignment horizontal="center"/>
    </xf>
    <xf numFmtId="0" fontId="16" fillId="0" borderId="0" xfId="2" applyFont="1" applyAlignment="1">
      <alignment vertical="center"/>
    </xf>
    <xf numFmtId="3" fontId="23" fillId="0" borderId="0" xfId="25" applyNumberFormat="1" applyFont="1" applyAlignment="1">
      <alignment horizontal="center"/>
    </xf>
    <xf numFmtId="3" fontId="24" fillId="0" borderId="0" xfId="25" applyNumberFormat="1" applyFont="1" applyAlignment="1">
      <alignment horizontal="center"/>
    </xf>
    <xf numFmtId="190" fontId="16" fillId="0" borderId="0" xfId="2" applyNumberFormat="1" applyFont="1" applyAlignment="1">
      <alignment vertical="center"/>
    </xf>
    <xf numFmtId="0" fontId="23" fillId="0" borderId="0" xfId="25" applyFont="1" applyAlignment="1">
      <alignment horizontal="left"/>
    </xf>
    <xf numFmtId="190" fontId="23" fillId="0" borderId="0" xfId="25" applyNumberFormat="1" applyFont="1" applyAlignment="1"/>
    <xf numFmtId="187" fontId="23" fillId="0" borderId="0" xfId="25" applyNumberFormat="1" applyFont="1" applyAlignment="1">
      <alignment horizontal="center"/>
    </xf>
    <xf numFmtId="0" fontId="25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0" fontId="16" fillId="0" borderId="0" xfId="25" applyFont="1" applyAlignment="1" applyProtection="1">
      <alignment horizontal="center"/>
    </xf>
    <xf numFmtId="0" fontId="16" fillId="0" borderId="0" xfId="2" applyFont="1" applyAlignment="1"/>
    <xf numFmtId="0" fontId="23" fillId="0" borderId="0" xfId="25" quotePrefix="1" applyNumberFormat="1" applyFont="1" applyAlignment="1">
      <alignment horizontal="center"/>
    </xf>
    <xf numFmtId="3" fontId="16" fillId="0" borderId="0" xfId="2" applyNumberFormat="1" applyFont="1" applyAlignment="1">
      <alignment horizontal="center"/>
    </xf>
    <xf numFmtId="3" fontId="16" fillId="0" borderId="0" xfId="2" applyNumberFormat="1" applyFont="1" applyAlignment="1"/>
    <xf numFmtId="0" fontId="11" fillId="0" borderId="0" xfId="2" applyFont="1" applyAlignment="1" applyProtection="1">
      <alignment horizontal="left"/>
    </xf>
    <xf numFmtId="0" fontId="11" fillId="0" borderId="0" xfId="2" applyFont="1" applyBorder="1" applyAlignment="1" applyProtection="1">
      <alignment horizontal="left"/>
    </xf>
    <xf numFmtId="0" fontId="11" fillId="0" borderId="0" xfId="2" applyFont="1" applyBorder="1" applyAlignment="1"/>
    <xf numFmtId="0" fontId="11" fillId="0" borderId="0" xfId="2" applyFont="1" applyAlignment="1"/>
    <xf numFmtId="0" fontId="10" fillId="0" borderId="0" xfId="2" applyFont="1" applyAlignment="1" applyProtection="1">
      <alignment horizontal="left"/>
    </xf>
    <xf numFmtId="0" fontId="10" fillId="0" borderId="0" xfId="2" applyFont="1" applyAlignment="1" applyProtection="1"/>
    <xf numFmtId="0" fontId="10" fillId="0" borderId="0" xfId="2" applyFont="1" applyBorder="1" applyAlignment="1" applyProtection="1">
      <alignment horizontal="left"/>
    </xf>
    <xf numFmtId="0" fontId="8" fillId="0" borderId="0" xfId="0" applyFont="1" applyAlignment="1">
      <alignment horizontal="right"/>
    </xf>
    <xf numFmtId="0" fontId="13" fillId="0" borderId="0" xfId="0" applyFont="1"/>
    <xf numFmtId="0" fontId="27" fillId="0" borderId="0" xfId="0" applyFont="1" applyAlignment="1">
      <alignment horizontal="right"/>
    </xf>
    <xf numFmtId="188" fontId="10" fillId="0" borderId="0" xfId="0" applyNumberFormat="1" applyFont="1" applyAlignment="1">
      <alignment horizontal="right"/>
    </xf>
    <xf numFmtId="191" fontId="10" fillId="0" borderId="0" xfId="4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" fontId="10" fillId="0" borderId="0" xfId="2" applyNumberFormat="1" applyFont="1"/>
    <xf numFmtId="187" fontId="8" fillId="0" borderId="0" xfId="2" applyNumberFormat="1" applyFont="1" applyAlignment="1">
      <alignment horizontal="center" vertical="center"/>
    </xf>
    <xf numFmtId="0" fontId="8" fillId="0" borderId="0" xfId="2" applyFont="1" applyBorder="1" applyAlignment="1">
      <alignment horizontal="right" vertical="center"/>
    </xf>
    <xf numFmtId="0" fontId="10" fillId="0" borderId="0" xfId="2" applyFont="1" applyBorder="1"/>
    <xf numFmtId="1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6" fillId="0" borderId="0" xfId="25" applyFont="1" applyAlignment="1">
      <alignment horizontal="center"/>
    </xf>
    <xf numFmtId="0" fontId="16" fillId="0" borderId="0" xfId="2" applyFont="1"/>
    <xf numFmtId="0" fontId="23" fillId="0" borderId="0" xfId="25" quotePrefix="1" applyFont="1" applyAlignment="1">
      <alignment horizontal="center"/>
    </xf>
    <xf numFmtId="3" fontId="16" fillId="0" borderId="0" xfId="2" applyNumberFormat="1" applyFont="1"/>
    <xf numFmtId="3" fontId="9" fillId="0" borderId="0" xfId="8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95" fontId="8" fillId="0" borderId="0" xfId="8" applyNumberFormat="1" applyFont="1" applyAlignment="1">
      <alignment vertical="center"/>
    </xf>
    <xf numFmtId="3" fontId="10" fillId="0" borderId="0" xfId="0" applyNumberFormat="1" applyFont="1"/>
    <xf numFmtId="4" fontId="25" fillId="0" borderId="0" xfId="8" applyNumberFormat="1" applyFont="1" applyAlignment="1">
      <alignment vertical="center"/>
    </xf>
    <xf numFmtId="3" fontId="10" fillId="0" borderId="0" xfId="8" applyNumberFormat="1" applyFont="1" applyAlignment="1">
      <alignment vertical="center"/>
    </xf>
    <xf numFmtId="4" fontId="10" fillId="0" borderId="0" xfId="8" applyNumberFormat="1" applyFont="1" applyAlignment="1">
      <alignment vertical="center"/>
    </xf>
    <xf numFmtId="2" fontId="10" fillId="0" borderId="0" xfId="8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91" fontId="9" fillId="0" borderId="0" xfId="0" applyNumberFormat="1" applyFont="1" applyAlignment="1">
      <alignment horizontal="right" vertical="center"/>
    </xf>
    <xf numFmtId="197" fontId="10" fillId="0" borderId="0" xfId="4" applyNumberFormat="1" applyFont="1" applyAlignment="1">
      <alignment vertical="center"/>
    </xf>
    <xf numFmtId="2" fontId="10" fillId="0" borderId="0" xfId="2" applyNumberFormat="1" applyFont="1" applyAlignment="1">
      <alignment vertical="center"/>
    </xf>
    <xf numFmtId="2" fontId="10" fillId="0" borderId="0" xfId="2" applyNumberFormat="1" applyFont="1" applyAlignment="1">
      <alignment horizontal="right"/>
    </xf>
    <xf numFmtId="2" fontId="10" fillId="0" borderId="0" xfId="2" applyNumberFormat="1" applyFont="1"/>
    <xf numFmtId="2" fontId="10" fillId="0" borderId="0" xfId="0" applyNumberFormat="1" applyFont="1" applyAlignment="1">
      <alignment horizontal="right" vertical="center"/>
    </xf>
    <xf numFmtId="188" fontId="10" fillId="0" borderId="3" xfId="2" applyNumberFormat="1" applyFont="1" applyBorder="1"/>
    <xf numFmtId="0" fontId="8" fillId="0" borderId="4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18" fillId="0" borderId="0" xfId="2" applyFont="1" applyBorder="1" applyAlignment="1">
      <alignment horizontal="left" vertical="top"/>
    </xf>
    <xf numFmtId="0" fontId="8" fillId="0" borderId="4" xfId="2" applyFont="1" applyBorder="1" applyAlignment="1">
      <alignment horizontal="center"/>
    </xf>
  </cellXfs>
  <cellStyles count="34">
    <cellStyle name="Comma 2" xfId="5" xr:uid="{00000000-0005-0000-0000-000000000000}"/>
    <cellStyle name="Comma 3 2" xfId="30" xr:uid="{00000000-0005-0000-0000-000001000000}"/>
    <cellStyle name="Comma_2009-05-07_statistics2008" xfId="31" xr:uid="{00000000-0005-0000-0000-000002000000}"/>
    <cellStyle name="Currency_2009-05-07_statistics2008" xfId="32" xr:uid="{00000000-0005-0000-0000-000003000000}"/>
    <cellStyle name="Normal 2" xfId="6" xr:uid="{00000000-0005-0000-0000-000004000000}"/>
    <cellStyle name="Normal_2009-05-07_statistics2008_1" xfId="33" xr:uid="{00000000-0005-0000-0000-000005000000}"/>
    <cellStyle name="เครื่องหมายจุลภาค 2" xfId="7" xr:uid="{00000000-0005-0000-0000-000007000000}"/>
    <cellStyle name="เครื่องหมายจุลภาค 3" xfId="3" xr:uid="{00000000-0005-0000-0000-000008000000}"/>
    <cellStyle name="เครื่องหมายจุลภาค 3 2" xfId="9" xr:uid="{00000000-0005-0000-0000-000009000000}"/>
    <cellStyle name="เครื่องหมายจุลภาค 4" xfId="11" xr:uid="{00000000-0005-0000-0000-00000A000000}"/>
    <cellStyle name="เครื่องหมายจุลภาค 4 2" xfId="12" xr:uid="{00000000-0005-0000-0000-00000B000000}"/>
    <cellStyle name="เครื่องหมายจุลภาค 5" xfId="13" xr:uid="{00000000-0005-0000-0000-00000C000000}"/>
    <cellStyle name="เครื่องหมายจุลภาค 5 2" xfId="14" xr:uid="{00000000-0005-0000-0000-00000D000000}"/>
    <cellStyle name="เครื่องหมายจุลภาค 5 3" xfId="26" xr:uid="{00000000-0005-0000-0000-00000E000000}"/>
    <cellStyle name="เครื่องหมายจุลภาค 6" xfId="15" xr:uid="{00000000-0005-0000-0000-00000F000000}"/>
    <cellStyle name="เครื่องหมายจุลภาค 6 2" xfId="17" xr:uid="{00000000-0005-0000-0000-000010000000}"/>
    <cellStyle name="เครื่องหมายจุลภาค 7" xfId="16" xr:uid="{00000000-0005-0000-0000-000011000000}"/>
    <cellStyle name="เครื่องหมายจุลภาค 7 2" xfId="18" xr:uid="{00000000-0005-0000-0000-000012000000}"/>
    <cellStyle name="เครื่องหมายจุลภาค 7 3" xfId="19" xr:uid="{00000000-0005-0000-0000-000013000000}"/>
    <cellStyle name="เครื่องหมายจุลภาค 8" xfId="20" xr:uid="{00000000-0005-0000-0000-000014000000}"/>
    <cellStyle name="เครื่องหมายจุลภาค 8 2" xfId="22" xr:uid="{00000000-0005-0000-0000-000015000000}"/>
    <cellStyle name="เครื่องหมายจุลภาค 9" xfId="21" xr:uid="{00000000-0005-0000-0000-000016000000}"/>
    <cellStyle name="เครื่องหมายจุลภาค 9 2" xfId="23" xr:uid="{00000000-0005-0000-0000-000017000000}"/>
    <cellStyle name="เครื่องหมายจุลภาค 9 3" xfId="24" xr:uid="{00000000-0005-0000-0000-000018000000}"/>
    <cellStyle name="จุลภาค" xfId="1" builtinId="3"/>
    <cellStyle name="จุลภาค 2" xfId="28" xr:uid="{00000000-0005-0000-0000-000019000000}"/>
    <cellStyle name="ปกติ" xfId="0" builtinId="0"/>
    <cellStyle name="ปกติ 2" xfId="8" xr:uid="{00000000-0005-0000-0000-00001B000000}"/>
    <cellStyle name="ปกติ 2 2" xfId="2" xr:uid="{00000000-0005-0000-0000-00001C000000}"/>
    <cellStyle name="ปกติ 2 3" xfId="29" xr:uid="{00000000-0005-0000-0000-00001D000000}"/>
    <cellStyle name="ปกติ 3" xfId="4" xr:uid="{00000000-0005-0000-0000-00001E000000}"/>
    <cellStyle name="ปกติ 4" xfId="10" xr:uid="{00000000-0005-0000-0000-00001F000000}"/>
    <cellStyle name="ปกติ 5" xfId="25" xr:uid="{00000000-0005-0000-0000-000020000000}"/>
    <cellStyle name="ปกติ 5 2" xfId="27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b" anchorCtr="0"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th-TH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ไตรมาส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3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/2562             </a:t>
            </a:r>
            <a:r>
              <a:rPr lang="th-TH" sz="1000" b="1" i="0" u="none" strike="noStrike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ไตรมาส </a:t>
            </a:r>
            <a:r>
              <a:rPr lang="en-US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3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/2563</a:t>
            </a:r>
            <a:endParaRPr lang="th-TH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2758824659112734"/>
          <c:y val="0.881762155421180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65132740507587"/>
          <c:y val="0.21512978009856948"/>
          <c:w val="0.75238095238095271"/>
          <c:h val="0.47281432745855673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'ตารางที่1ไตรมาส3 2563'!$N$29:$S$29</c:f>
              <c:strCache>
                <c:ptCount val="6"/>
                <c:pt idx="0">
                  <c:v>รวม</c:v>
                </c:pt>
                <c:pt idx="1">
                  <c:v>ชาย</c:v>
                </c:pt>
                <c:pt idx="2">
                  <c:v>หญิง</c:v>
                </c:pt>
                <c:pt idx="3">
                  <c:v>รวม</c:v>
                </c:pt>
                <c:pt idx="4">
                  <c:v>ชาย</c:v>
                </c:pt>
                <c:pt idx="5">
                  <c:v>หญิง</c:v>
                </c:pt>
              </c:strCache>
            </c:strRef>
          </c:tx>
          <c:spPr>
            <a:pattFill prst="dkVert">
              <a:fgClr>
                <a:srgbClr val="FFFFFF"/>
              </a:fgClr>
              <a:bgClr>
                <a:srgbClr val="FF6600"/>
              </a:bgClr>
            </a:pattFill>
            <a:ln w="3174">
              <a:solidFill>
                <a:srgbClr val="FF66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dkVert">
                <a:fgClr>
                  <a:srgbClr val="FFFFFF"/>
                </a:fgClr>
                <a:bgClr>
                  <a:srgbClr val="FF6600"/>
                </a:bgClr>
              </a:pattFill>
              <a:ln w="3174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61-4908-80C7-7831DB18EE4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261-4908-80C7-7831DB18EE4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261-4908-80C7-7831DB18EE4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261-4908-80C7-7831DB18EE4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261-4908-80C7-7831DB18EE4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261-4908-80C7-7831DB18EE48}"/>
              </c:ext>
            </c:extLst>
          </c:dPt>
          <c:dLbls>
            <c:dLbl>
              <c:idx val="0"/>
              <c:layout>
                <c:manualLayout>
                  <c:x val="4.0754543088623333E-3"/>
                  <c:y val="5.69105630336767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61-4908-80C7-7831DB18EE48}"/>
                </c:ext>
              </c:extLst>
            </c:dLbl>
            <c:numFmt formatCode="#,##0_ ;\-#,##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baseline="0"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'ตารางที่1ไตรมาส3 2563'!$N$30:$S$30</c:f>
              <c:numCache>
                <c:formatCode>#,##0</c:formatCode>
                <c:ptCount val="6"/>
                <c:pt idx="0">
                  <c:v>14521</c:v>
                </c:pt>
                <c:pt idx="1">
                  <c:v>9806</c:v>
                </c:pt>
                <c:pt idx="2">
                  <c:v>4715</c:v>
                </c:pt>
                <c:pt idx="3" formatCode="General">
                  <c:v>45962</c:v>
                </c:pt>
                <c:pt idx="4" formatCode="General">
                  <c:v>19721</c:v>
                </c:pt>
                <c:pt idx="5" formatCode="General">
                  <c:v>26241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61-4908-80C7-7831DB18E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663960"/>
        <c:axId val="1"/>
      </c:barChart>
      <c:lineChart>
        <c:grouping val="standard"/>
        <c:varyColors val="0"/>
        <c:ser>
          <c:idx val="1"/>
          <c:order val="1"/>
          <c:tx>
            <c:strRef>
              <c:f>'ตารางที่1ไตรมาส3 2563'!$N$29:$S$29</c:f>
              <c:strCache>
                <c:ptCount val="6"/>
                <c:pt idx="0">
                  <c:v>รวม</c:v>
                </c:pt>
                <c:pt idx="1">
                  <c:v>ชาย</c:v>
                </c:pt>
                <c:pt idx="2">
                  <c:v>หญิง</c:v>
                </c:pt>
                <c:pt idx="3">
                  <c:v>รวม</c:v>
                </c:pt>
                <c:pt idx="4">
                  <c:v>ชาย</c:v>
                </c:pt>
                <c:pt idx="5">
                  <c:v>หญิง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5050">
                  <a:alpha val="61961"/>
                </a:srgbClr>
              </a:solidFill>
              <a:ln w="16705" cap="flat" cmpd="sng" algn="ctr">
                <a:solidFill>
                  <a:schemeClr val="accent6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4.2742464454513018E-2"/>
                  <c:y val="6.99450852776237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149596523898182E-2"/>
                      <c:h val="0.272199203881802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261-4908-80C7-7831DB18EE48}"/>
                </c:ext>
              </c:extLst>
            </c:dLbl>
            <c:dLbl>
              <c:idx val="1"/>
              <c:layout>
                <c:manualLayout>
                  <c:x val="-5.9218984900074281E-2"/>
                  <c:y val="4.8266521862629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61-4908-80C7-7831DB18EE48}"/>
                </c:ext>
              </c:extLst>
            </c:dLbl>
            <c:dLbl>
              <c:idx val="2"/>
              <c:layout>
                <c:manualLayout>
                  <c:x val="-5.2714409393916098E-2"/>
                  <c:y val="6.6832856907053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61-4908-80C7-7831DB18EE48}"/>
                </c:ext>
              </c:extLst>
            </c:dLbl>
            <c:dLbl>
              <c:idx val="3"/>
              <c:layout>
                <c:manualLayout>
                  <c:x val="-5.680736014151215E-2"/>
                  <c:y val="0.109740385103304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61-4908-80C7-7831DB18EE48}"/>
                </c:ext>
              </c:extLst>
            </c:dLbl>
            <c:dLbl>
              <c:idx val="4"/>
              <c:layout>
                <c:manualLayout>
                  <c:x val="-4.4581031848631755E-2"/>
                  <c:y val="2.4409448818897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61-4908-80C7-7831DB18EE48}"/>
                </c:ext>
              </c:extLst>
            </c:dLbl>
            <c:dLbl>
              <c:idx val="5"/>
              <c:layout>
                <c:manualLayout>
                  <c:x val="-4.2848718302613581E-2"/>
                  <c:y val="0.114464208536477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61-4908-80C7-7831DB18EE48}"/>
                </c:ext>
              </c:extLst>
            </c:dLbl>
            <c:numFmt formatCode="#,##0.0" sourceLinked="0"/>
            <c:spPr>
              <a:solidFill>
                <a:sysClr val="window" lastClr="FFFFFF">
                  <a:lumMod val="95000"/>
                  <a:alpha val="66000"/>
                </a:sysClr>
              </a:solidFill>
              <a:ln>
                <a:noFill/>
              </a:ln>
            </c:spPr>
            <c:txPr>
              <a:bodyPr/>
              <a:lstStyle/>
              <a:p>
                <a:pPr>
                  <a:defRPr sz="1600" b="1"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'ตารางที่1ไตรมาส3 2563'!$N$31:$S$31</c:f>
              <c:numCache>
                <c:formatCode>_(* #,##0.00_);_(* \(#,##0.00\);_(* "-"??_);_(@_)</c:formatCode>
                <c:ptCount val="6"/>
                <c:pt idx="0">
                  <c:v>1.2080889797758867</c:v>
                </c:pt>
                <c:pt idx="1">
                  <c:v>1.4304886943836617</c:v>
                </c:pt>
                <c:pt idx="2">
                  <c:v>0.91290870332112894</c:v>
                </c:pt>
                <c:pt idx="3">
                  <c:v>3.4280327185368993</c:v>
                </c:pt>
                <c:pt idx="4">
                  <c:v>2.625926917182305</c:v>
                </c:pt>
                <c:pt idx="5" formatCode="General">
                  <c:v>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261-4908-80C7-7831DB18E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663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00000" vert="horz"/>
          <a:lstStyle/>
          <a:p>
            <a:pPr>
              <a:defRPr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3000"/>
          <c:min val="0"/>
        </c:scaling>
        <c:delete val="0"/>
        <c:axPos val="l"/>
        <c:numFmt formatCode="#,##0_ ;\-#,##0\ 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400663960"/>
        <c:crosses val="autoZero"/>
        <c:crossBetween val="between"/>
        <c:majorUnit val="9000"/>
        <c:minorUnit val="9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3"/>
        <c:crosses val="max"/>
        <c:crossBetween val="between"/>
        <c:majorUnit val="3.5"/>
        <c:minorUnit val="3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1905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5256167"/>
          <a:ext cx="205740" cy="2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56260" y="874395"/>
          <a:ext cx="0" cy="190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181100" y="1323975"/>
          <a:ext cx="213360" cy="552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 editAs="oneCell">
    <xdr:from>
      <xdr:col>6</xdr:col>
      <xdr:colOff>0</xdr:colOff>
      <xdr:row>5</xdr:row>
      <xdr:rowOff>31750</xdr:rowOff>
    </xdr:from>
    <xdr:to>
      <xdr:col>13</xdr:col>
      <xdr:colOff>492125</xdr:colOff>
      <xdr:row>18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B85FE92-2E3B-4025-B941-78AECF8E9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8750" y="1428750"/>
          <a:ext cx="5889625" cy="3349625"/>
        </a:xfrm>
        <a:prstGeom prst="rect">
          <a:avLst/>
        </a:prstGeom>
      </xdr:spPr>
    </xdr:pic>
    <xdr:clientData/>
  </xdr:twoCellAnchor>
  <xdr:twoCellAnchor>
    <xdr:from>
      <xdr:col>6</xdr:col>
      <xdr:colOff>365125</xdr:colOff>
      <xdr:row>3</xdr:row>
      <xdr:rowOff>269875</xdr:rowOff>
    </xdr:from>
    <xdr:to>
      <xdr:col>12</xdr:col>
      <xdr:colOff>538579</xdr:colOff>
      <xdr:row>6</xdr:row>
      <xdr:rowOff>20320</xdr:rowOff>
    </xdr:to>
    <xdr:sp macro="" textlink="">
      <xdr:nvSpPr>
        <xdr:cNvPr id="6" name="Text Box 216">
          <a:extLst>
            <a:ext uri="{FF2B5EF4-FFF2-40B4-BE49-F238E27FC236}">
              <a16:creationId xmlns:a16="http://schemas.microsoft.com/office/drawing/2014/main" id="{8C3D9B1F-2968-4557-9F8B-3C19C96A4693}"/>
            </a:ext>
          </a:extLst>
        </xdr:cNvPr>
        <xdr:cNvSpPr txBox="1">
          <a:spLocks noChangeArrowheads="1"/>
        </xdr:cNvSpPr>
      </xdr:nvSpPr>
      <xdr:spPr bwMode="auto">
        <a:xfrm>
          <a:off x="8143875" y="904875"/>
          <a:ext cx="4967704" cy="766445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แผนภูมิ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3 </a:t>
          </a: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เปรียบเทียบจำนวนผู้ว่างงานรายไตรมาส พ.ศ.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2559 - 2563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           </a:t>
          </a:r>
          <a:r>
            <a:rPr lang="en-US" sz="1200" b="1" i="0" strike="noStrike">
              <a:solidFill>
                <a:srgbClr val="000000"/>
              </a:solidFill>
              <a:latin typeface="TH SarabunPSK"/>
              <a:cs typeface="TH SarabunPSK"/>
            </a:rPr>
            <a:t>       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จังหวัดนครราชสีมา</a:t>
          </a:r>
          <a:endParaRPr lang="th-TH" sz="1200" b="1" i="0" strike="noStrike">
            <a:solidFill>
              <a:srgbClr val="000000"/>
            </a:solidFill>
            <a:latin typeface="TH SarabunPSK"/>
            <a:cs typeface="TH SarabunPSK"/>
          </a:endParaRPr>
        </a:p>
        <a:p>
          <a:pPr algn="l" rtl="0">
            <a:defRPr sz="1000"/>
          </a:pPr>
          <a:endParaRPr lang="th-TH" sz="12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5</xdr:col>
      <xdr:colOff>790575</xdr:colOff>
      <xdr:row>20</xdr:row>
      <xdr:rowOff>155575</xdr:rowOff>
    </xdr:from>
    <xdr:to>
      <xdr:col>12</xdr:col>
      <xdr:colOff>206375</xdr:colOff>
      <xdr:row>27</xdr:row>
      <xdr:rowOff>98425</xdr:rowOff>
    </xdr:to>
    <xdr:graphicFrame macro="">
      <xdr:nvGraphicFramePr>
        <xdr:cNvPr id="7" name="Object 3">
          <a:extLst>
            <a:ext uri="{FF2B5EF4-FFF2-40B4-BE49-F238E27FC236}">
              <a16:creationId xmlns:a16="http://schemas.microsoft.com/office/drawing/2014/main" id="{B857A039-7FBF-4265-82C2-7157A3CDA2F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15875</xdr:colOff>
      <xdr:row>18</xdr:row>
      <xdr:rowOff>111125</xdr:rowOff>
    </xdr:from>
    <xdr:to>
      <xdr:col>13</xdr:col>
      <xdr:colOff>412750</xdr:colOff>
      <xdr:row>20</xdr:row>
      <xdr:rowOff>214630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2D03F6A-FCCB-4AA4-96F3-02344C6C7D7E}"/>
            </a:ext>
          </a:extLst>
        </xdr:cNvPr>
        <xdr:cNvSpPr txBox="1">
          <a:spLocks noChangeArrowheads="1"/>
        </xdr:cNvSpPr>
      </xdr:nvSpPr>
      <xdr:spPr bwMode="auto">
        <a:xfrm>
          <a:off x="7794625" y="4841875"/>
          <a:ext cx="5794375" cy="61150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0" tIns="45720" rIns="0" bIns="45720" anchor="t" anchorCtr="0" upright="1">
          <a:noAutofit/>
        </a:bodyPr>
        <a:lstStyle/>
        <a:p>
          <a:pPr marL="0" marR="0" algn="l">
            <a:spcBef>
              <a:spcPts val="0"/>
            </a:spcBef>
            <a:spcAft>
              <a:spcPts val="0"/>
            </a:spcAft>
          </a:pPr>
          <a:r>
            <a:rPr lang="th-TH" sz="12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</a:t>
          </a:r>
          <a:r>
            <a:rPr lang="th-TH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</a:t>
          </a:r>
          <a:r>
            <a:rPr lang="en-US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r>
            <a:rPr lang="th-TH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อัตราการว่างงาน  จำแนกตามเพศ ไตมาสที่ </a:t>
          </a:r>
          <a:r>
            <a:rPr lang="en-US" sz="12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2562</a:t>
          </a:r>
          <a:endParaRPr lang="en-US" sz="12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algn="l">
            <a:spcBef>
              <a:spcPts val="0"/>
            </a:spcBef>
            <a:spcAft>
              <a:spcPts val="0"/>
            </a:spcAft>
          </a:pP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</a:t>
          </a:r>
          <a:r>
            <a:rPr lang="th-TH" sz="12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และ 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/2563 จังหวัดนครราชสีมา</a:t>
          </a:r>
          <a:endParaRPr lang="en-US" sz="12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15875</xdr:colOff>
      <xdr:row>28</xdr:row>
      <xdr:rowOff>244474</xdr:rowOff>
    </xdr:from>
    <xdr:to>
      <xdr:col>12</xdr:col>
      <xdr:colOff>206375</xdr:colOff>
      <xdr:row>31</xdr:row>
      <xdr:rowOff>301624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53B22C13-2002-4100-B4D7-7105147EECCA}"/>
            </a:ext>
          </a:extLst>
        </xdr:cNvPr>
        <xdr:cNvSpPr txBox="1">
          <a:spLocks noChangeArrowheads="1"/>
        </xdr:cNvSpPr>
      </xdr:nvSpPr>
      <xdr:spPr bwMode="auto">
        <a:xfrm>
          <a:off x="7794625" y="7515224"/>
          <a:ext cx="4984750" cy="866775"/>
        </a:xfrm>
        <a:prstGeom prst="rect">
          <a:avLst/>
        </a:prstGeom>
        <a:noFill/>
        <a:ln>
          <a:noFill/>
        </a:ln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en-US" sz="13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</a:t>
          </a: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4   อัตราการว่างงาน  จำแนกตามเพศ ไตมาส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ที่ 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200" b="1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  และ 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จังหวัดนครราชสีมา</a:t>
          </a:r>
        </a:p>
        <a:p>
          <a:pPr algn="l" rtl="0">
            <a:lnSpc>
              <a:spcPts val="3300"/>
            </a:lnSpc>
            <a:defRPr sz="1000"/>
          </a:pPr>
          <a:endParaRPr lang="en-US" sz="3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635000</xdr:colOff>
      <xdr:row>25</xdr:row>
      <xdr:rowOff>127000</xdr:rowOff>
    </xdr:from>
    <xdr:to>
      <xdr:col>11</xdr:col>
      <xdr:colOff>571500</xdr:colOff>
      <xdr:row>26</xdr:row>
      <xdr:rowOff>190500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9B8CADCA-D884-455A-B995-1C83D48195ED}"/>
            </a:ext>
          </a:extLst>
        </xdr:cNvPr>
        <xdr:cNvSpPr txBox="1"/>
      </xdr:nvSpPr>
      <xdr:spPr>
        <a:xfrm>
          <a:off x="8413750" y="6635750"/>
          <a:ext cx="4127500" cy="317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1"/>
            <a:t>รวม</a:t>
          </a:r>
          <a:r>
            <a:rPr lang="th-TH" sz="1400" b="1" baseline="0"/>
            <a:t>      ชาย      หญิง     </a:t>
          </a:r>
          <a:r>
            <a:rPr lang="th-TH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รวม</a:t>
          </a:r>
          <a:r>
            <a:rPr lang="th-TH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ชาย      หญิง</a:t>
          </a:r>
          <a:endParaRPr lang="th-TH" sz="1400" b="1">
            <a:effectLst/>
          </a:endParaRPr>
        </a:p>
        <a:p>
          <a:endParaRPr lang="th-TH" sz="1100"/>
        </a:p>
      </xdr:txBody>
    </xdr:sp>
    <xdr:clientData/>
  </xdr:twoCellAnchor>
  <xdr:twoCellAnchor editAs="oneCell">
    <xdr:from>
      <xdr:col>6</xdr:col>
      <xdr:colOff>31749</xdr:colOff>
      <xdr:row>31</xdr:row>
      <xdr:rowOff>79375</xdr:rowOff>
    </xdr:from>
    <xdr:to>
      <xdr:col>12</xdr:col>
      <xdr:colOff>238124</xdr:colOff>
      <xdr:row>38</xdr:row>
      <xdr:rowOff>285750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D0EA773D-66AF-4E7B-815F-ECE4DF74F53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9" y="8159750"/>
          <a:ext cx="5000625" cy="23177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0.01917</cdr:x>
      <cdr:y>0.00047</cdr:y>
    </cdr:from>
    <cdr:to>
      <cdr:x>0.3102</cdr:x>
      <cdr:y>0.30568</cdr:y>
    </cdr:to>
    <cdr:sp macro="" textlink="">
      <cdr:nvSpPr>
        <cdr:cNvPr id="2" name="Text Box 1"/>
        <cdr:cNvSpPr txBox="1"/>
      </cdr:nvSpPr>
      <cdr:spPr>
        <a:xfrm xmlns:a="http://schemas.openxmlformats.org/drawingml/2006/main">
          <a:off x="74558" y="0"/>
          <a:ext cx="1131941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rIns="0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TH SarabunPSK"/>
              <a:cs typeface="+mj-cs"/>
            </a:rPr>
            <a:t>ผู้ว่างงาน </a:t>
          </a:r>
          <a:r>
            <a:rPr lang="th-TH" sz="1000" b="1" i="0" baseline="0">
              <a:effectLst/>
              <a:latin typeface="+mn-lt"/>
              <a:ea typeface="+mn-ea"/>
              <a:cs typeface="+mn-cs"/>
            </a:rPr>
            <a:t> (คน)</a:t>
          </a:r>
          <a:r>
            <a:rPr lang="en-US" sz="1000" b="1" i="0" baseline="0">
              <a:effectLst/>
              <a:latin typeface="+mn-lt"/>
              <a:ea typeface="+mn-ea"/>
              <a:cs typeface="+mn-cs"/>
            </a:rPr>
            <a:t>  </a:t>
          </a:r>
        </a:p>
        <a:p xmlns:a="http://schemas.openxmlformats.org/drawingml/2006/main">
          <a:pPr algn="l" rtl="0">
            <a:defRPr sz="1000"/>
          </a:pPr>
          <a:r>
            <a:rPr lang="en-US" sz="800" b="1" i="0" baseline="0">
              <a:effectLst/>
              <a:latin typeface="+mn-lt"/>
              <a:ea typeface="+mn-ea"/>
              <a:cs typeface="+mn-cs"/>
            </a:rPr>
            <a:t>  </a:t>
          </a:r>
          <a:r>
            <a:rPr lang="th-TH" sz="800" b="1" i="0" baseline="0">
              <a:effectLst/>
              <a:latin typeface="+mn-lt"/>
              <a:ea typeface="+mn-ea"/>
              <a:cs typeface="+mj-cs"/>
            </a:rPr>
            <a:t>53</a:t>
          </a:r>
          <a:r>
            <a:rPr lang="en-US" sz="800" b="1" i="0" baseline="0">
              <a:effectLst/>
              <a:latin typeface="+mn-lt"/>
              <a:ea typeface="+mn-ea"/>
              <a:cs typeface="+mj-cs"/>
            </a:rPr>
            <a:t>,</a:t>
          </a:r>
          <a:r>
            <a:rPr lang="th-TH" sz="800" b="1" i="0" baseline="0">
              <a:effectLst/>
              <a:latin typeface="+mn-lt"/>
              <a:ea typeface="+mn-ea"/>
              <a:cs typeface="+mj-cs"/>
            </a:rPr>
            <a:t>000</a:t>
          </a:r>
          <a:endParaRPr lang="th-TH" sz="800" b="1" i="0" u="none" strike="noStrike" baseline="0">
            <a:solidFill>
              <a:srgbClr val="000000"/>
            </a:solidFill>
            <a:latin typeface="TH SarabunPSK"/>
            <a:cs typeface="+mj-cs"/>
          </a:endParaRPr>
        </a:p>
      </cdr:txBody>
    </cdr:sp>
  </cdr:relSizeAnchor>
  <cdr:relSizeAnchor xmlns:cdr="http://schemas.openxmlformats.org/drawingml/2006/chartDrawing">
    <cdr:from>
      <cdr:x>0.70934</cdr:x>
      <cdr:y>0.01783</cdr:y>
    </cdr:from>
    <cdr:to>
      <cdr:x>0.99437</cdr:x>
      <cdr:y>0.22077</cdr:y>
    </cdr:to>
    <cdr:sp macro="" textlink="">
      <cdr:nvSpPr>
        <cdr:cNvPr id="4" name="Text Box 3"/>
        <cdr:cNvSpPr txBox="1"/>
      </cdr:nvSpPr>
      <cdr:spPr>
        <a:xfrm xmlns:a="http://schemas.openxmlformats.org/drawingml/2006/main">
          <a:off x="2650398" y="32551"/>
          <a:ext cx="1064994" cy="39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rIns="0" rtlCol="0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TH SarabunPSK"/>
              <a:cs typeface="+mj-cs"/>
            </a:rPr>
            <a:t>ร้อยละผู้ว่างาน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2700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92700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92700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141884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141884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0" y="1141884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 editAs="oneCell">
    <xdr:from>
      <xdr:col>7</xdr:col>
      <xdr:colOff>585107</xdr:colOff>
      <xdr:row>15</xdr:row>
      <xdr:rowOff>68036</xdr:rowOff>
    </xdr:from>
    <xdr:to>
      <xdr:col>17</xdr:col>
      <xdr:colOff>285750</xdr:colOff>
      <xdr:row>24</xdr:row>
      <xdr:rowOff>119962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99BBC7DD-A8FA-4FCE-8226-F84BF0D12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3071" y="3551465"/>
          <a:ext cx="6096000" cy="1956926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13</xdr:row>
      <xdr:rowOff>0</xdr:rowOff>
    </xdr:from>
    <xdr:to>
      <xdr:col>15</xdr:col>
      <xdr:colOff>95250</xdr:colOff>
      <xdr:row>15</xdr:row>
      <xdr:rowOff>52795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832FC56-028B-47B4-85F6-04CED939A8CC}"/>
            </a:ext>
          </a:extLst>
        </xdr:cNvPr>
        <xdr:cNvSpPr txBox="1">
          <a:spLocks noChangeArrowheads="1"/>
        </xdr:cNvSpPr>
      </xdr:nvSpPr>
      <xdr:spPr bwMode="auto">
        <a:xfrm>
          <a:off x="10450286" y="3075214"/>
          <a:ext cx="4626428" cy="461010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0" tIns="45720" rIns="0" bIns="45720" anchor="t" anchorCtr="0" upright="1">
          <a:noAutofit/>
        </a:bodyPr>
        <a:lstStyle/>
        <a:p>
          <a:r>
            <a:rPr lang="th-TH" sz="1200" b="1" spc="-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1  เปรียบเทียบผู้มีงานทำ จำแนกตามอุตสาหกรรมที่สำคัญ  </a:t>
          </a:r>
          <a:endParaRPr lang="en-US" sz="14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ไตรมาสที่ 3/256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และ 3/2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563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จังหวัดนครราชสีมา</a:t>
          </a:r>
          <a:endParaRPr lang="en-US" sz="14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11</xdr:col>
      <xdr:colOff>467130</xdr:colOff>
      <xdr:row>15</xdr:row>
      <xdr:rowOff>247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362FE3E-F7B8-492A-B1CC-61E93FADA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2314575"/>
          <a:ext cx="2905530" cy="1771897"/>
        </a:xfrm>
        <a:prstGeom prst="rect">
          <a:avLst/>
        </a:prstGeom>
      </xdr:spPr>
    </xdr:pic>
    <xdr:clientData/>
  </xdr:twoCellAnchor>
  <xdr:twoCellAnchor>
    <xdr:from>
      <xdr:col>6</xdr:col>
      <xdr:colOff>581025</xdr:colOff>
      <xdr:row>4</xdr:row>
      <xdr:rowOff>133350</xdr:rowOff>
    </xdr:from>
    <xdr:to>
      <xdr:col>12</xdr:col>
      <xdr:colOff>514350</xdr:colOff>
      <xdr:row>7</xdr:row>
      <xdr:rowOff>171450</xdr:rowOff>
    </xdr:to>
    <xdr:sp macro="" textlink="">
      <xdr:nvSpPr>
        <xdr:cNvPr id="3" name="Text Box 422">
          <a:extLst>
            <a:ext uri="{FF2B5EF4-FFF2-40B4-BE49-F238E27FC236}">
              <a16:creationId xmlns:a16="http://schemas.microsoft.com/office/drawing/2014/main" id="{6E96FDE1-2698-4B33-BF78-89C3519AA2C2}"/>
            </a:ext>
          </a:extLst>
        </xdr:cNvPr>
        <xdr:cNvSpPr txBox="1">
          <a:spLocks noChangeArrowheads="1"/>
        </xdr:cNvSpPr>
      </xdr:nvSpPr>
      <xdr:spPr bwMode="auto">
        <a:xfrm>
          <a:off x="7496175" y="1524000"/>
          <a:ext cx="3590925" cy="695325"/>
        </a:xfrm>
        <a:prstGeom prst="rect">
          <a:avLst/>
        </a:prstGeom>
        <a:noFill/>
        <a:ln>
          <a:noFill/>
        </a:ln>
      </xdr:spPr>
      <xdr:txBody>
        <a:bodyPr rot="0" vert="horz" wrap="square" lIns="0" tIns="45720" rIns="0" bIns="45720" anchor="t" anchorCtr="0" upright="1">
          <a:noAutofit/>
        </a:bodyPr>
        <a:lstStyle/>
        <a:p>
          <a:pPr algn="thaiDist"/>
          <a:r>
            <a:rPr lang="th-TH" sz="1000" b="1" spc="-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2</a:t>
          </a:r>
          <a:r>
            <a:rPr lang="th-TH" sz="1000" b="1" spc="-1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เปรียบเทียบจำนวนผู้มีงานทำ จำแนกตามสถานภาพ</a:t>
          </a:r>
          <a:endParaRPr lang="en-US" sz="10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ทำงาน ไตรมาสที่ 3/256</a:t>
          </a:r>
          <a:r>
            <a:rPr lang="en-US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และ 3/25</a:t>
          </a:r>
          <a:r>
            <a:rPr lang="en-US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63</a:t>
          </a:r>
          <a:endParaRPr lang="en-US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จังหวัดนครราชสีมา</a:t>
          </a:r>
          <a:endParaRPr lang="en-US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indent="21590" algn="just">
            <a:lnSpc>
              <a:spcPts val="1700"/>
            </a:lnSpc>
          </a:pPr>
          <a:r>
            <a:rPr lang="en-US" sz="3000" b="1">
              <a:effectLst/>
              <a:latin typeface="JasmineUPC" panose="02020603050405020304" pitchFamily="18" charset="-34"/>
              <a:ea typeface="Cordia New" panose="020B0304020202020204" pitchFamily="34" charset="-34"/>
              <a:cs typeface="JasmineUPC" panose="02020603050405020304" pitchFamily="18" charset="-34"/>
            </a:rPr>
            <a:t> 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CF9E14D-ED7E-4E5D-948D-6FBD41FED8E7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9BC9EA3-A5F3-4DE1-8271-22358B081CB2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924E028C-2C59-4CD9-AB0A-4E1BF7B752CA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90B65C3E-4892-4B37-8D56-35DFEADBD506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33D6AC2-36D2-4DC3-A411-4C9A519805F1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DCF8C73A-1045-407E-B403-752BC24F69DD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 editAs="oneCell">
    <xdr:from>
      <xdr:col>5</xdr:col>
      <xdr:colOff>353785</xdr:colOff>
      <xdr:row>15</xdr:row>
      <xdr:rowOff>108857</xdr:rowOff>
    </xdr:from>
    <xdr:to>
      <xdr:col>11</xdr:col>
      <xdr:colOff>394607</xdr:colOff>
      <xdr:row>23</xdr:row>
      <xdr:rowOff>20697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31415FDE-BB41-4F4E-9BCB-1D7BF56F2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571" y="3973286"/>
          <a:ext cx="5510893" cy="204816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</xdr:row>
      <xdr:rowOff>0</xdr:rowOff>
    </xdr:from>
    <xdr:to>
      <xdr:col>11</xdr:col>
      <xdr:colOff>435429</xdr:colOff>
      <xdr:row>14</xdr:row>
      <xdr:rowOff>244928</xdr:rowOff>
    </xdr:to>
    <xdr:sp macro="" textlink="">
      <xdr:nvSpPr>
        <xdr:cNvPr id="15" name="Text Box 262">
          <a:extLst>
            <a:ext uri="{FF2B5EF4-FFF2-40B4-BE49-F238E27FC236}">
              <a16:creationId xmlns:a16="http://schemas.microsoft.com/office/drawing/2014/main" id="{25D41087-A9CB-46C6-A6C2-6F799822468D}"/>
            </a:ext>
          </a:extLst>
        </xdr:cNvPr>
        <xdr:cNvSpPr txBox="1">
          <a:spLocks noChangeArrowheads="1"/>
        </xdr:cNvSpPr>
      </xdr:nvSpPr>
      <xdr:spPr bwMode="auto">
        <a:xfrm>
          <a:off x="6449786" y="3088821"/>
          <a:ext cx="5905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CCEC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45720" rIns="0" bIns="45720" anchor="t" anchorCtr="0" upright="1">
          <a:noAutofit/>
        </a:bodyPr>
        <a:lstStyle/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7   </a:t>
          </a:r>
          <a:r>
            <a:rPr lang="th-TH" sz="14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จำนวนและร้อยละของผู้มีงานทำ จำแนกตาม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 ระดับการศึกษาที่สำเร็จไตรมาส  </a:t>
          </a:r>
          <a:r>
            <a:rPr lang="en-US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</a:t>
          </a:r>
          <a:r>
            <a:rPr lang="en-US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63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จังหวัดนครราชสีมา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2200"/>
            </a:lnSpc>
            <a:tabLst>
              <a:tab pos="457200" algn="l"/>
            </a:tabLst>
          </a:pPr>
          <a:r>
            <a:rPr lang="th-TH" sz="1200" b="1">
              <a:effectLst/>
              <a:latin typeface="AngsanaUPC" panose="02020603050405020304" pitchFamily="18" charset="-34"/>
              <a:ea typeface="Times New Roman" panose="02020603050405020304" pitchFamily="18" charset="0"/>
              <a:cs typeface="TH SarabunPSK" panose="020B0500040200020003" pitchFamily="34" charset="-34"/>
            </a:rPr>
            <a:t> </a:t>
          </a:r>
          <a:endParaRPr lang="en-US" sz="1600">
            <a:effectLst/>
            <a:latin typeface="AngsanaUPC" panose="02020603050405020304" pitchFamily="18" charset="-34"/>
            <a:ea typeface="Times New Roman" panose="02020603050405020304" pitchFamily="18" charset="0"/>
            <a:cs typeface="AngsanaUPC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85"/>
  <sheetViews>
    <sheetView topLeftCell="A20" zoomScale="60" zoomScaleNormal="60" workbookViewId="0">
      <selection activeCell="A21" sqref="A21"/>
    </sheetView>
  </sheetViews>
  <sheetFormatPr defaultColWidth="9.140625" defaultRowHeight="24" customHeight="1" x14ac:dyDescent="0.35"/>
  <cols>
    <col min="1" max="1" width="33.5703125" style="103" customWidth="1"/>
    <col min="2" max="4" width="17.140625" style="103" customWidth="1"/>
    <col min="5" max="5" width="18.140625" style="103" customWidth="1"/>
    <col min="6" max="6" width="13.5703125" style="103" bestFit="1" customWidth="1"/>
    <col min="7" max="7" width="15.5703125" style="103" bestFit="1" customWidth="1"/>
    <col min="8" max="8" width="13.42578125" style="103" bestFit="1" customWidth="1"/>
    <col min="9" max="9" width="12" style="103" customWidth="1"/>
    <col min="10" max="10" width="13.140625" style="103" customWidth="1"/>
    <col min="11" max="13" width="9.140625" style="103"/>
    <col min="14" max="14" width="11.28515625" style="118" customWidth="1"/>
    <col min="15" max="15" width="9.140625" style="118" customWidth="1"/>
    <col min="16" max="19" width="9.140625" style="118"/>
    <col min="20" max="16384" width="9.140625" style="103"/>
  </cols>
  <sheetData>
    <row r="1" spans="1:22" ht="29.25" customHeight="1" x14ac:dyDescent="0.35">
      <c r="A1" s="124" t="s">
        <v>117</v>
      </c>
    </row>
    <row r="2" spans="1:22" s="124" customFormat="1" ht="7.5" customHeight="1" x14ac:dyDescent="0.35">
      <c r="N2" s="116"/>
      <c r="O2" s="116"/>
      <c r="P2" s="116"/>
      <c r="Q2" s="116"/>
      <c r="R2" s="116"/>
      <c r="S2" s="116"/>
    </row>
    <row r="3" spans="1:22" s="124" customFormat="1" ht="13.5" customHeight="1" x14ac:dyDescent="0.35">
      <c r="A3" s="127"/>
      <c r="B3" s="127"/>
      <c r="C3" s="127"/>
      <c r="D3" s="127"/>
      <c r="N3" s="116"/>
      <c r="O3" s="116"/>
      <c r="P3" s="116"/>
      <c r="Q3" s="116"/>
      <c r="R3" s="116"/>
      <c r="S3" s="116"/>
    </row>
    <row r="4" spans="1:22" s="124" customFormat="1" ht="32.25" customHeight="1" x14ac:dyDescent="0.35">
      <c r="A4" s="126" t="s">
        <v>107</v>
      </c>
      <c r="B4" s="125" t="s">
        <v>0</v>
      </c>
      <c r="C4" s="125" t="s">
        <v>31</v>
      </c>
      <c r="D4" s="125" t="s">
        <v>30</v>
      </c>
      <c r="N4" s="116"/>
      <c r="O4" s="116"/>
      <c r="P4" s="116"/>
      <c r="Q4" s="116"/>
      <c r="R4" s="116"/>
      <c r="S4" s="116"/>
    </row>
    <row r="5" spans="1:22" s="124" customFormat="1" ht="27.75" customHeight="1" x14ac:dyDescent="0.35">
      <c r="A5" s="119"/>
      <c r="B5" s="119"/>
      <c r="C5" s="120" t="s">
        <v>29</v>
      </c>
      <c r="D5" s="119"/>
      <c r="N5" s="116"/>
      <c r="O5" s="116"/>
      <c r="P5" s="116"/>
      <c r="Q5" s="116"/>
      <c r="R5" s="116"/>
      <c r="S5" s="116"/>
    </row>
    <row r="6" spans="1:22" s="113" customFormat="1" ht="20.25" customHeight="1" x14ac:dyDescent="0.3">
      <c r="A6" s="113" t="s">
        <v>106</v>
      </c>
      <c r="B6" s="199">
        <v>2055690</v>
      </c>
      <c r="C6" s="199">
        <v>992241</v>
      </c>
      <c r="D6" s="199">
        <v>1063449</v>
      </c>
      <c r="E6" s="138"/>
      <c r="F6" s="138"/>
      <c r="G6" s="135"/>
      <c r="H6" s="135"/>
      <c r="I6" s="135"/>
      <c r="J6" s="135"/>
      <c r="K6" s="135"/>
      <c r="L6" s="135"/>
    </row>
    <row r="7" spans="1:22" s="112" customFormat="1" ht="20.25" customHeight="1" x14ac:dyDescent="0.3">
      <c r="A7" s="112" t="s">
        <v>105</v>
      </c>
      <c r="B7" s="197">
        <v>1340769</v>
      </c>
      <c r="C7" s="197">
        <v>751011</v>
      </c>
      <c r="D7" s="197">
        <v>589758</v>
      </c>
      <c r="E7" s="14"/>
      <c r="F7" s="14"/>
      <c r="G7" s="136"/>
      <c r="H7" s="136"/>
      <c r="I7" s="136"/>
      <c r="J7" s="136"/>
      <c r="K7" s="136"/>
      <c r="L7" s="136"/>
      <c r="N7" s="204"/>
      <c r="O7" s="204"/>
    </row>
    <row r="8" spans="1:22" s="112" customFormat="1" ht="20.25" customHeight="1" x14ac:dyDescent="0.3">
      <c r="A8" s="112" t="s">
        <v>104</v>
      </c>
      <c r="B8" s="197">
        <v>1335269</v>
      </c>
      <c r="C8" s="197">
        <v>745511</v>
      </c>
      <c r="D8" s="197">
        <v>589758</v>
      </c>
      <c r="E8" s="133"/>
      <c r="F8" s="133"/>
      <c r="G8" s="133"/>
      <c r="H8" s="136"/>
      <c r="I8" s="136"/>
      <c r="J8" s="136"/>
      <c r="K8" s="136"/>
      <c r="L8" s="136"/>
      <c r="N8" s="202"/>
      <c r="O8" s="202"/>
    </row>
    <row r="9" spans="1:22" s="112" customFormat="1" ht="20.25" customHeight="1" x14ac:dyDescent="0.3">
      <c r="A9" s="112" t="s">
        <v>103</v>
      </c>
      <c r="B9" s="197">
        <v>1289307</v>
      </c>
      <c r="C9" s="197">
        <v>725790</v>
      </c>
      <c r="D9" s="197">
        <v>563517</v>
      </c>
      <c r="E9" s="133"/>
      <c r="F9" s="133"/>
      <c r="G9" s="133"/>
      <c r="H9" s="136"/>
      <c r="I9" s="136"/>
      <c r="J9" s="136"/>
      <c r="K9" s="136"/>
      <c r="L9" s="136"/>
      <c r="N9" s="202"/>
      <c r="O9" s="202"/>
    </row>
    <row r="10" spans="1:22" s="112" customFormat="1" ht="20.25" customHeight="1" x14ac:dyDescent="0.3">
      <c r="A10" s="112" t="s">
        <v>102</v>
      </c>
      <c r="B10" s="197">
        <v>45962</v>
      </c>
      <c r="C10" s="197">
        <v>19721</v>
      </c>
      <c r="D10" s="197">
        <v>26241</v>
      </c>
      <c r="E10" s="133"/>
      <c r="F10" s="133"/>
      <c r="G10" s="133"/>
      <c r="H10" s="136"/>
      <c r="I10" s="136"/>
      <c r="J10" s="136"/>
      <c r="K10" s="136"/>
      <c r="L10" s="136"/>
      <c r="N10" s="202"/>
      <c r="O10" s="202"/>
    </row>
    <row r="11" spans="1:22" s="112" customFormat="1" ht="20.25" customHeight="1" x14ac:dyDescent="0.3">
      <c r="A11" s="112" t="s">
        <v>101</v>
      </c>
      <c r="B11" s="197">
        <v>5501</v>
      </c>
      <c r="C11" s="197">
        <v>5501</v>
      </c>
      <c r="D11" s="198" t="s">
        <v>10</v>
      </c>
      <c r="E11" s="133"/>
      <c r="F11" s="133"/>
      <c r="G11" s="133"/>
      <c r="H11" s="136"/>
      <c r="I11" s="4"/>
      <c r="J11" s="136"/>
      <c r="K11" s="136"/>
      <c r="L11" s="4"/>
      <c r="N11" s="202"/>
      <c r="O11" s="202"/>
    </row>
    <row r="12" spans="1:22" s="112" customFormat="1" ht="20.25" customHeight="1" x14ac:dyDescent="0.3">
      <c r="A12" s="112" t="s">
        <v>100</v>
      </c>
      <c r="B12" s="197">
        <v>714921</v>
      </c>
      <c r="C12" s="197">
        <v>241230</v>
      </c>
      <c r="D12" s="197">
        <v>473691</v>
      </c>
      <c r="E12" s="133"/>
      <c r="F12" s="133"/>
      <c r="G12" s="133"/>
      <c r="H12" s="191"/>
      <c r="I12" s="191"/>
      <c r="J12" s="180"/>
      <c r="K12" s="191"/>
      <c r="L12" s="191"/>
      <c r="N12" s="202"/>
      <c r="O12" s="202"/>
    </row>
    <row r="13" spans="1:22" s="112" customFormat="1" ht="20.25" customHeight="1" x14ac:dyDescent="0.3">
      <c r="A13" s="112" t="s">
        <v>99</v>
      </c>
      <c r="B13" s="197">
        <v>188941</v>
      </c>
      <c r="C13" s="197">
        <v>20767</v>
      </c>
      <c r="D13" s="197">
        <v>168175</v>
      </c>
      <c r="E13" s="14"/>
      <c r="F13" s="14"/>
      <c r="G13" s="136"/>
      <c r="H13" s="135"/>
      <c r="I13" s="135"/>
      <c r="J13" s="136"/>
      <c r="K13" s="135"/>
      <c r="L13" s="135"/>
      <c r="N13" s="202"/>
      <c r="O13" s="202"/>
    </row>
    <row r="14" spans="1:22" s="113" customFormat="1" ht="20.25" customHeight="1" x14ac:dyDescent="0.3">
      <c r="A14" s="112" t="s">
        <v>98</v>
      </c>
      <c r="B14" s="197">
        <v>168196</v>
      </c>
      <c r="C14" s="197">
        <v>74947</v>
      </c>
      <c r="D14" s="197">
        <v>93249</v>
      </c>
      <c r="E14" s="14"/>
      <c r="F14" s="14"/>
      <c r="G14" s="136"/>
      <c r="H14" s="136"/>
      <c r="I14" s="136"/>
      <c r="J14" s="136"/>
      <c r="K14" s="136"/>
      <c r="L14" s="136"/>
      <c r="N14" s="202"/>
      <c r="O14" s="202"/>
      <c r="P14" s="112"/>
      <c r="Q14" s="112"/>
      <c r="R14" s="112"/>
      <c r="S14" s="112"/>
      <c r="T14" s="112"/>
      <c r="U14" s="112"/>
      <c r="V14" s="112"/>
    </row>
    <row r="15" spans="1:22" s="112" customFormat="1" ht="20.25" customHeight="1" x14ac:dyDescent="0.3">
      <c r="A15" s="111" t="s">
        <v>97</v>
      </c>
      <c r="B15" s="197">
        <v>357784</v>
      </c>
      <c r="C15" s="197">
        <v>145516</v>
      </c>
      <c r="D15" s="197">
        <v>212267</v>
      </c>
      <c r="E15" s="14"/>
      <c r="F15" s="14"/>
      <c r="G15" s="136"/>
      <c r="H15" s="136"/>
      <c r="I15" s="136"/>
      <c r="J15" s="136"/>
      <c r="K15" s="136"/>
      <c r="L15" s="136"/>
      <c r="N15" s="202"/>
      <c r="O15" s="202"/>
    </row>
    <row r="16" spans="1:22" s="112" customFormat="1" ht="18.75" customHeight="1" x14ac:dyDescent="0.3">
      <c r="A16" s="123"/>
      <c r="B16" s="122"/>
      <c r="C16" s="122"/>
      <c r="D16" s="122"/>
      <c r="G16" s="197"/>
      <c r="H16" s="197"/>
      <c r="I16" s="197"/>
      <c r="J16" s="197"/>
      <c r="K16" s="197"/>
      <c r="L16" s="197"/>
      <c r="N16" s="202"/>
      <c r="O16" s="202"/>
    </row>
    <row r="17" spans="1:22" s="118" customFormat="1" ht="23.25" customHeight="1" x14ac:dyDescent="0.35">
      <c r="A17" s="119"/>
      <c r="B17" s="121"/>
      <c r="C17" s="120" t="s">
        <v>25</v>
      </c>
      <c r="D17" s="119"/>
      <c r="G17" s="196"/>
      <c r="H17" s="196"/>
      <c r="I17" s="196"/>
      <c r="N17" s="202"/>
      <c r="O17" s="202"/>
      <c r="P17" s="112"/>
      <c r="Q17" s="112"/>
      <c r="R17" s="112"/>
      <c r="S17" s="112"/>
      <c r="T17" s="112"/>
      <c r="U17" s="112"/>
      <c r="V17" s="112"/>
    </row>
    <row r="18" spans="1:22" s="116" customFormat="1" ht="20.25" customHeight="1" x14ac:dyDescent="0.5">
      <c r="A18" s="117"/>
      <c r="N18" s="202"/>
      <c r="O18" s="202"/>
      <c r="P18" s="112"/>
      <c r="Q18" s="112"/>
      <c r="R18" s="112"/>
      <c r="S18" s="112"/>
      <c r="T18" s="112"/>
      <c r="U18" s="112"/>
      <c r="V18" s="112"/>
    </row>
    <row r="19" spans="1:22" s="113" customFormat="1" ht="20.25" customHeight="1" x14ac:dyDescent="0.35">
      <c r="A19" s="113" t="s">
        <v>106</v>
      </c>
      <c r="B19" s="115">
        <v>100</v>
      </c>
      <c r="C19" s="115">
        <v>100</v>
      </c>
      <c r="D19" s="115">
        <v>100</v>
      </c>
      <c r="E19" s="114"/>
      <c r="N19" s="202"/>
      <c r="O19" s="202"/>
      <c r="P19" s="112"/>
      <c r="Q19" s="112"/>
      <c r="R19" s="112"/>
      <c r="S19" s="112"/>
      <c r="T19" s="112"/>
      <c r="U19" s="112"/>
      <c r="V19" s="112"/>
    </row>
    <row r="20" spans="1:22" s="112" customFormat="1" ht="20.25" customHeight="1" x14ac:dyDescent="0.3">
      <c r="A20" s="112" t="s">
        <v>105</v>
      </c>
      <c r="B20" s="110">
        <f t="shared" ref="B20:D28" si="0">B7*100/B$6</f>
        <v>65.222334106796254</v>
      </c>
      <c r="C20" s="110">
        <f t="shared" si="0"/>
        <v>75.688366032042623</v>
      </c>
      <c r="D20" s="110">
        <f t="shared" si="0"/>
        <v>55.457102315202704</v>
      </c>
      <c r="E20" s="109"/>
      <c r="N20" s="202"/>
      <c r="O20" s="202"/>
    </row>
    <row r="21" spans="1:22" s="112" customFormat="1" ht="20.25" customHeight="1" x14ac:dyDescent="0.3">
      <c r="A21" s="112" t="s">
        <v>104</v>
      </c>
      <c r="B21" s="110">
        <f>B8*100/B$6-0.03</f>
        <v>64.924784038449374</v>
      </c>
      <c r="C21" s="110">
        <f>C8*100/C$6</f>
        <v>75.134065211979745</v>
      </c>
      <c r="D21" s="110">
        <f t="shared" si="0"/>
        <v>55.457102315202704</v>
      </c>
      <c r="E21" s="109"/>
      <c r="N21" s="202"/>
      <c r="O21" s="202"/>
    </row>
    <row r="22" spans="1:22" s="105" customFormat="1" ht="20.25" customHeight="1" x14ac:dyDescent="0.3">
      <c r="A22" s="112" t="s">
        <v>103</v>
      </c>
      <c r="B22" s="110">
        <f t="shared" si="0"/>
        <v>62.718941085474953</v>
      </c>
      <c r="C22" s="110">
        <f t="shared" si="0"/>
        <v>73.146544035168873</v>
      </c>
      <c r="D22" s="110">
        <f t="shared" si="0"/>
        <v>52.989565084926497</v>
      </c>
      <c r="E22" s="109"/>
      <c r="N22" s="202"/>
      <c r="O22" s="202"/>
      <c r="P22" s="112"/>
      <c r="Q22" s="112"/>
      <c r="R22" s="112"/>
      <c r="S22" s="112"/>
      <c r="T22" s="112"/>
      <c r="U22" s="112"/>
      <c r="V22" s="112"/>
    </row>
    <row r="23" spans="1:22" s="105" customFormat="1" ht="20.25" customHeight="1" x14ac:dyDescent="0.3">
      <c r="A23" s="112" t="s">
        <v>102</v>
      </c>
      <c r="B23" s="110">
        <f t="shared" si="0"/>
        <v>2.2358429529744273</v>
      </c>
      <c r="C23" s="110">
        <f t="shared" si="0"/>
        <v>1.9875211768108756</v>
      </c>
      <c r="D23" s="110">
        <f t="shared" si="0"/>
        <v>2.4675372302762049</v>
      </c>
      <c r="E23" s="109"/>
      <c r="N23" s="202"/>
      <c r="O23" s="202"/>
      <c r="P23" s="112"/>
      <c r="Q23" s="112"/>
      <c r="R23" s="112"/>
      <c r="S23" s="112"/>
      <c r="T23" s="112"/>
      <c r="U23" s="112"/>
      <c r="V23" s="112"/>
    </row>
    <row r="24" spans="1:22" s="105" customFormat="1" ht="20.25" customHeight="1" x14ac:dyDescent="0.3">
      <c r="A24" s="112" t="s">
        <v>101</v>
      </c>
      <c r="B24" s="110">
        <f t="shared" si="0"/>
        <v>0.26759871381385325</v>
      </c>
      <c r="C24" s="110">
        <f t="shared" si="0"/>
        <v>0.55440160203015199</v>
      </c>
      <c r="D24" s="207" t="s">
        <v>10</v>
      </c>
      <c r="E24" s="109"/>
      <c r="N24" s="202"/>
      <c r="O24" s="202"/>
      <c r="P24" s="112"/>
      <c r="Q24" s="112"/>
      <c r="R24" s="112"/>
      <c r="S24" s="112"/>
      <c r="T24" s="112"/>
      <c r="U24" s="112"/>
      <c r="V24" s="112"/>
    </row>
    <row r="25" spans="1:22" s="105" customFormat="1" ht="20.25" customHeight="1" x14ac:dyDescent="0.3">
      <c r="A25" s="112" t="s">
        <v>100</v>
      </c>
      <c r="B25" s="110">
        <f t="shared" si="0"/>
        <v>34.777665893203739</v>
      </c>
      <c r="C25" s="110">
        <f t="shared" si="0"/>
        <v>24.311633967957381</v>
      </c>
      <c r="D25" s="110">
        <f>D12*100/D$6</f>
        <v>44.542897684797296</v>
      </c>
      <c r="E25" s="109"/>
      <c r="N25" s="202"/>
      <c r="O25" s="202"/>
      <c r="P25" s="112"/>
      <c r="Q25" s="203">
        <v>26561</v>
      </c>
      <c r="R25" s="112"/>
      <c r="S25" s="112"/>
      <c r="T25" s="112"/>
      <c r="U25" s="112"/>
      <c r="V25" s="112"/>
    </row>
    <row r="26" spans="1:22" s="105" customFormat="1" ht="20.25" customHeight="1" x14ac:dyDescent="0.3">
      <c r="A26" s="112" t="s">
        <v>99</v>
      </c>
      <c r="B26" s="110">
        <f t="shared" si="0"/>
        <v>9.1911231751869202</v>
      </c>
      <c r="C26" s="110">
        <f t="shared" si="0"/>
        <v>2.0929391145901048</v>
      </c>
      <c r="D26" s="110">
        <f t="shared" si="0"/>
        <v>15.814110502713341</v>
      </c>
      <c r="E26" s="109"/>
      <c r="N26" s="202"/>
      <c r="O26" s="202"/>
      <c r="P26" s="113"/>
      <c r="Q26" s="113"/>
      <c r="R26" s="113"/>
      <c r="S26" s="113"/>
      <c r="T26" s="113"/>
      <c r="U26" s="113"/>
      <c r="V26" s="113"/>
    </row>
    <row r="27" spans="1:22" s="105" customFormat="1" ht="20.25" customHeight="1" x14ac:dyDescent="0.3">
      <c r="A27" s="112" t="s">
        <v>98</v>
      </c>
      <c r="B27" s="110">
        <f t="shared" si="0"/>
        <v>8.1819729628494571</v>
      </c>
      <c r="C27" s="110">
        <f>C14*100/C$6-0.03</f>
        <v>7.5233061020457725</v>
      </c>
      <c r="D27" s="110">
        <f>D14*100/D$6-0.03</f>
        <v>8.7385446128587265</v>
      </c>
      <c r="E27" s="109"/>
      <c r="N27" s="202"/>
      <c r="O27" s="202"/>
      <c r="P27" s="112"/>
      <c r="Q27" s="112"/>
      <c r="R27" s="112"/>
      <c r="S27" s="112"/>
      <c r="T27" s="112"/>
      <c r="U27" s="112"/>
      <c r="V27" s="112"/>
    </row>
    <row r="28" spans="1:22" s="105" customFormat="1" ht="20.25" customHeight="1" x14ac:dyDescent="0.3">
      <c r="A28" s="111" t="s">
        <v>97</v>
      </c>
      <c r="B28" s="110">
        <f t="shared" si="0"/>
        <v>17.404569755167365</v>
      </c>
      <c r="C28" s="110">
        <f t="shared" si="0"/>
        <v>14.665388751321503</v>
      </c>
      <c r="D28" s="110">
        <f t="shared" si="0"/>
        <v>19.96024256922523</v>
      </c>
      <c r="E28" s="109"/>
      <c r="H28" s="202"/>
      <c r="I28" s="202"/>
      <c r="J28" s="116"/>
      <c r="K28" s="202"/>
      <c r="L28" s="202"/>
      <c r="M28" s="116"/>
      <c r="N28" s="202"/>
      <c r="O28" s="202"/>
      <c r="P28" s="112"/>
      <c r="Q28" s="112"/>
      <c r="R28" s="112"/>
      <c r="S28" s="112"/>
      <c r="T28" s="112"/>
      <c r="U28" s="112"/>
      <c r="V28" s="112"/>
    </row>
    <row r="29" spans="1:22" s="105" customFormat="1" ht="20.25" customHeight="1" x14ac:dyDescent="0.3">
      <c r="A29" s="108"/>
      <c r="B29" s="107"/>
      <c r="C29" s="107"/>
      <c r="D29" s="107"/>
      <c r="N29" s="202" t="s">
        <v>0</v>
      </c>
      <c r="O29" s="202" t="s">
        <v>31</v>
      </c>
      <c r="P29" s="116" t="s">
        <v>30</v>
      </c>
      <c r="Q29" s="202" t="s">
        <v>0</v>
      </c>
      <c r="R29" s="202" t="s">
        <v>31</v>
      </c>
      <c r="S29" s="116" t="s">
        <v>30</v>
      </c>
      <c r="T29" s="118"/>
      <c r="U29" s="118"/>
      <c r="V29" s="118"/>
    </row>
    <row r="30" spans="1:22" s="105" customFormat="1" ht="20.25" customHeight="1" x14ac:dyDescent="0.35">
      <c r="A30" s="106"/>
      <c r="B30" s="103"/>
      <c r="C30" s="103"/>
      <c r="D30" s="103"/>
      <c r="N30" s="201">
        <v>14521</v>
      </c>
      <c r="O30" s="201">
        <v>9806</v>
      </c>
      <c r="P30" s="201">
        <v>4715</v>
      </c>
      <c r="Q30" s="113">
        <v>45962</v>
      </c>
      <c r="R30" s="113">
        <v>19721</v>
      </c>
      <c r="S30" s="105">
        <v>26241</v>
      </c>
      <c r="T30" s="116"/>
      <c r="U30" s="116"/>
      <c r="V30" s="116"/>
    </row>
    <row r="31" spans="1:22" s="105" customFormat="1" ht="24" customHeight="1" x14ac:dyDescent="0.35">
      <c r="A31" s="113"/>
      <c r="B31" s="206"/>
      <c r="C31" s="206"/>
      <c r="D31" s="206"/>
      <c r="E31" s="103"/>
      <c r="N31" s="200">
        <v>1.2080889797758867</v>
      </c>
      <c r="O31" s="200">
        <v>1.4304886943836617</v>
      </c>
      <c r="P31" s="200">
        <v>0.91290870332112894</v>
      </c>
      <c r="Q31" s="200">
        <v>3.4280327185368993</v>
      </c>
      <c r="R31" s="200">
        <v>2.625926917182305</v>
      </c>
      <c r="S31" s="105">
        <v>4.45</v>
      </c>
      <c r="T31" s="113"/>
      <c r="U31" s="113"/>
      <c r="V31" s="113"/>
    </row>
    <row r="32" spans="1:22" ht="24" customHeight="1" x14ac:dyDescent="0.35">
      <c r="A32" s="112"/>
      <c r="B32" s="148"/>
      <c r="C32" s="148"/>
      <c r="D32" s="148"/>
      <c r="N32" s="112"/>
      <c r="O32" s="112"/>
      <c r="P32" s="112"/>
      <c r="Q32" s="112"/>
      <c r="R32" s="112"/>
      <c r="S32" s="112"/>
      <c r="T32" s="112"/>
      <c r="U32" s="112"/>
      <c r="V32" s="112"/>
    </row>
    <row r="33" spans="1:22" ht="24" customHeight="1" x14ac:dyDescent="0.35">
      <c r="A33" s="112"/>
      <c r="B33" s="148"/>
      <c r="C33" s="148"/>
      <c r="D33" s="148"/>
      <c r="N33" s="112"/>
      <c r="O33" s="112"/>
      <c r="P33" s="112"/>
      <c r="Q33" s="203">
        <v>31441</v>
      </c>
      <c r="R33" s="112"/>
      <c r="S33" s="112"/>
      <c r="T33" s="112"/>
      <c r="U33" s="112"/>
      <c r="V33" s="112"/>
    </row>
    <row r="34" spans="1:22" ht="24" customHeight="1" x14ac:dyDescent="0.35">
      <c r="A34" s="112"/>
      <c r="B34" s="148"/>
      <c r="C34" s="148"/>
      <c r="D34" s="148"/>
      <c r="N34" s="112"/>
      <c r="O34" s="112"/>
      <c r="P34" s="112"/>
      <c r="Q34" s="112"/>
      <c r="R34" s="112"/>
      <c r="S34" s="112"/>
      <c r="T34" s="105"/>
      <c r="U34" s="105"/>
      <c r="V34" s="105"/>
    </row>
    <row r="35" spans="1:22" ht="24" customHeight="1" x14ac:dyDescent="0.35">
      <c r="A35" s="112"/>
      <c r="B35" s="148"/>
      <c r="C35" s="148"/>
      <c r="D35" s="148"/>
      <c r="N35" s="112"/>
      <c r="O35" s="112"/>
      <c r="P35" s="112"/>
      <c r="Q35" s="112"/>
      <c r="R35" s="112"/>
      <c r="S35" s="112"/>
      <c r="T35" s="105"/>
      <c r="U35" s="105"/>
      <c r="V35" s="105"/>
    </row>
    <row r="36" spans="1:22" ht="24" customHeight="1" x14ac:dyDescent="0.35">
      <c r="A36" s="112"/>
      <c r="B36" s="148"/>
      <c r="C36" s="148"/>
      <c r="D36" s="198"/>
      <c r="N36" s="112"/>
      <c r="O36" s="112"/>
      <c r="P36" s="112"/>
      <c r="Q36" s="112"/>
      <c r="R36" s="112"/>
      <c r="S36" s="112"/>
      <c r="T36" s="105"/>
      <c r="U36" s="105"/>
      <c r="V36" s="105"/>
    </row>
    <row r="37" spans="1:22" ht="24" customHeight="1" x14ac:dyDescent="0.35">
      <c r="A37" s="112"/>
      <c r="B37" s="148"/>
      <c r="C37" s="148"/>
      <c r="D37" s="148"/>
      <c r="N37" s="112"/>
      <c r="O37" s="112"/>
      <c r="P37" s="112"/>
      <c r="Q37" s="112"/>
      <c r="R37" s="112"/>
      <c r="S37" s="112"/>
      <c r="T37" s="105"/>
      <c r="U37" s="105"/>
      <c r="V37" s="105"/>
    </row>
    <row r="38" spans="1:22" ht="24" customHeight="1" x14ac:dyDescent="0.35">
      <c r="A38" s="112"/>
      <c r="B38" s="148"/>
      <c r="C38" s="148"/>
      <c r="D38" s="148"/>
      <c r="N38" s="112"/>
      <c r="O38" s="112"/>
      <c r="P38" s="112"/>
      <c r="Q38" s="112"/>
      <c r="R38" s="112"/>
      <c r="S38" s="112"/>
      <c r="T38" s="105"/>
      <c r="U38" s="105"/>
      <c r="V38" s="105"/>
    </row>
    <row r="39" spans="1:22" ht="24" customHeight="1" x14ac:dyDescent="0.35">
      <c r="A39" s="112"/>
      <c r="B39" s="148"/>
      <c r="C39" s="148"/>
      <c r="D39" s="148"/>
      <c r="N39" s="112"/>
      <c r="O39" s="112"/>
      <c r="P39" s="112"/>
      <c r="Q39" s="112"/>
      <c r="R39" s="112"/>
      <c r="S39" s="205"/>
      <c r="T39" s="205"/>
      <c r="U39" s="205"/>
      <c r="V39" s="105"/>
    </row>
    <row r="40" spans="1:22" ht="24" customHeight="1" x14ac:dyDescent="0.35">
      <c r="A40" s="111"/>
      <c r="B40" s="148"/>
      <c r="C40" s="148"/>
      <c r="D40" s="148"/>
      <c r="N40" s="112"/>
      <c r="O40" s="112"/>
      <c r="P40" s="112"/>
      <c r="Q40" s="112"/>
      <c r="R40" s="112"/>
      <c r="S40" s="112"/>
      <c r="T40" s="105"/>
      <c r="U40" s="105"/>
      <c r="V40" s="105"/>
    </row>
    <row r="41" spans="1:22" ht="24" customHeight="1" x14ac:dyDescent="0.35">
      <c r="N41" s="112"/>
      <c r="O41" s="112"/>
      <c r="P41" s="112"/>
      <c r="Q41" s="112"/>
      <c r="R41" s="112"/>
      <c r="S41" s="112"/>
      <c r="T41" s="105"/>
      <c r="U41" s="105"/>
      <c r="V41" s="105"/>
    </row>
    <row r="42" spans="1:22" ht="24" customHeight="1" x14ac:dyDescent="0.35">
      <c r="N42" s="112"/>
      <c r="O42" s="112"/>
      <c r="P42" s="112"/>
      <c r="Q42" s="112"/>
      <c r="R42" s="112"/>
      <c r="S42" s="112"/>
      <c r="T42" s="105"/>
      <c r="U42" s="105"/>
      <c r="V42" s="105"/>
    </row>
    <row r="43" spans="1:22" ht="24" customHeight="1" x14ac:dyDescent="0.35">
      <c r="N43" s="112"/>
      <c r="O43" s="112"/>
      <c r="P43" s="112"/>
      <c r="Q43" s="112"/>
      <c r="R43" s="112"/>
      <c r="S43" s="112"/>
      <c r="T43" s="105"/>
      <c r="U43" s="105"/>
      <c r="V43" s="105"/>
    </row>
    <row r="47" spans="1:22" ht="24" customHeight="1" x14ac:dyDescent="0.35">
      <c r="B47" s="104"/>
      <c r="D47" s="104"/>
    </row>
    <row r="48" spans="1:22" ht="24" customHeight="1" x14ac:dyDescent="0.35">
      <c r="B48" s="104"/>
      <c r="D48" s="104"/>
      <c r="S48" s="103"/>
    </row>
    <row r="49" spans="2:4" ht="24" customHeight="1" x14ac:dyDescent="0.35">
      <c r="B49" s="104"/>
      <c r="D49" s="104"/>
    </row>
    <row r="50" spans="2:4" ht="24" customHeight="1" x14ac:dyDescent="0.35">
      <c r="B50" s="104"/>
      <c r="D50" s="104"/>
    </row>
    <row r="51" spans="2:4" ht="24" customHeight="1" x14ac:dyDescent="0.35">
      <c r="B51" s="104"/>
      <c r="D51" s="104"/>
    </row>
    <row r="52" spans="2:4" ht="24" customHeight="1" x14ac:dyDescent="0.35">
      <c r="B52" s="104"/>
      <c r="D52" s="104"/>
    </row>
    <row r="54" spans="2:4" ht="24" customHeight="1" x14ac:dyDescent="0.35">
      <c r="B54" s="104"/>
      <c r="D54" s="104"/>
    </row>
    <row r="55" spans="2:4" ht="24" customHeight="1" x14ac:dyDescent="0.35">
      <c r="B55" s="104"/>
      <c r="D55" s="104"/>
    </row>
    <row r="56" spans="2:4" ht="24" customHeight="1" x14ac:dyDescent="0.35">
      <c r="B56" s="104"/>
      <c r="D56" s="104"/>
    </row>
    <row r="57" spans="2:4" ht="24" customHeight="1" x14ac:dyDescent="0.35">
      <c r="B57" s="104"/>
      <c r="D57" s="104"/>
    </row>
    <row r="58" spans="2:4" ht="24" customHeight="1" x14ac:dyDescent="0.35">
      <c r="B58" s="104"/>
      <c r="D58" s="104"/>
    </row>
    <row r="74" spans="2:4" ht="24" customHeight="1" x14ac:dyDescent="0.35">
      <c r="B74" s="104"/>
      <c r="D74" s="104"/>
    </row>
    <row r="75" spans="2:4" ht="24" customHeight="1" x14ac:dyDescent="0.35">
      <c r="B75" s="104"/>
      <c r="D75" s="104"/>
    </row>
    <row r="76" spans="2:4" ht="24" customHeight="1" x14ac:dyDescent="0.35">
      <c r="B76" s="104"/>
      <c r="D76" s="104"/>
    </row>
    <row r="78" spans="2:4" ht="24" customHeight="1" x14ac:dyDescent="0.35">
      <c r="B78" s="104"/>
      <c r="D78" s="104"/>
    </row>
    <row r="79" spans="2:4" ht="24" customHeight="1" x14ac:dyDescent="0.35">
      <c r="B79" s="104"/>
    </row>
    <row r="80" spans="2:4" ht="24" customHeight="1" x14ac:dyDescent="0.35">
      <c r="B80" s="104"/>
      <c r="D80" s="104"/>
    </row>
    <row r="81" spans="2:4" ht="24" customHeight="1" x14ac:dyDescent="0.35">
      <c r="B81" s="104"/>
      <c r="D81" s="104"/>
    </row>
    <row r="83" spans="2:4" ht="24" customHeight="1" x14ac:dyDescent="0.35">
      <c r="B83" s="104"/>
      <c r="D83" s="104"/>
    </row>
    <row r="85" spans="2:4" ht="24" customHeight="1" x14ac:dyDescent="0.35">
      <c r="B85" s="104"/>
      <c r="D85" s="104"/>
    </row>
    <row r="87" spans="2:4" ht="24" customHeight="1" x14ac:dyDescent="0.35">
      <c r="B87" s="104"/>
      <c r="D87" s="104"/>
    </row>
    <row r="100" spans="2:4" ht="24" customHeight="1" x14ac:dyDescent="0.35">
      <c r="B100" s="104"/>
      <c r="D100" s="104"/>
    </row>
    <row r="101" spans="2:4" ht="24" customHeight="1" x14ac:dyDescent="0.35">
      <c r="B101" s="104"/>
      <c r="D101" s="104"/>
    </row>
    <row r="104" spans="2:4" ht="24" customHeight="1" x14ac:dyDescent="0.35">
      <c r="B104" s="104"/>
      <c r="D104" s="104"/>
    </row>
    <row r="106" spans="2:4" ht="24" customHeight="1" x14ac:dyDescent="0.35">
      <c r="B106" s="104"/>
      <c r="D106" s="104"/>
    </row>
    <row r="108" spans="2:4" ht="24" customHeight="1" x14ac:dyDescent="0.35">
      <c r="B108" s="104"/>
      <c r="D108" s="104"/>
    </row>
    <row r="109" spans="2:4" ht="24" customHeight="1" x14ac:dyDescent="0.35">
      <c r="B109" s="104"/>
      <c r="D109" s="104"/>
    </row>
    <row r="110" spans="2:4" ht="24" customHeight="1" x14ac:dyDescent="0.35">
      <c r="B110" s="104"/>
      <c r="D110" s="104"/>
    </row>
    <row r="111" spans="2:4" ht="24" customHeight="1" x14ac:dyDescent="0.35">
      <c r="B111" s="104"/>
      <c r="D111" s="104"/>
    </row>
    <row r="112" spans="2:4" ht="24" customHeight="1" x14ac:dyDescent="0.35">
      <c r="B112" s="104"/>
      <c r="D112" s="104"/>
    </row>
    <row r="114" spans="2:4" ht="24" customHeight="1" x14ac:dyDescent="0.35">
      <c r="B114" s="104"/>
      <c r="D114" s="104"/>
    </row>
    <row r="115" spans="2:4" ht="24" customHeight="1" x14ac:dyDescent="0.35">
      <c r="B115" s="104"/>
      <c r="D115" s="104"/>
    </row>
    <row r="116" spans="2:4" ht="24" customHeight="1" x14ac:dyDescent="0.35">
      <c r="B116" s="104"/>
      <c r="D116" s="104"/>
    </row>
    <row r="117" spans="2:4" ht="24" customHeight="1" x14ac:dyDescent="0.35">
      <c r="B117" s="104"/>
      <c r="D117" s="104"/>
    </row>
    <row r="118" spans="2:4" ht="24" customHeight="1" x14ac:dyDescent="0.35">
      <c r="B118" s="104"/>
      <c r="D118" s="104"/>
    </row>
    <row r="136" spans="2:4" ht="24" customHeight="1" x14ac:dyDescent="0.35">
      <c r="B136" s="104"/>
      <c r="D136" s="104"/>
    </row>
    <row r="137" spans="2:4" ht="24" customHeight="1" x14ac:dyDescent="0.35">
      <c r="B137" s="104"/>
      <c r="D137" s="104"/>
    </row>
    <row r="138" spans="2:4" ht="24" customHeight="1" x14ac:dyDescent="0.35">
      <c r="B138" s="104"/>
      <c r="D138" s="104"/>
    </row>
    <row r="139" spans="2:4" ht="24" customHeight="1" x14ac:dyDescent="0.35">
      <c r="B139" s="104"/>
      <c r="D139" s="104"/>
    </row>
    <row r="140" spans="2:4" ht="24" customHeight="1" x14ac:dyDescent="0.35">
      <c r="B140" s="104"/>
      <c r="D140" s="104"/>
    </row>
    <row r="141" spans="2:4" ht="24" customHeight="1" x14ac:dyDescent="0.35">
      <c r="B141" s="104"/>
      <c r="D141" s="104"/>
    </row>
    <row r="162" spans="2:4" ht="24" customHeight="1" x14ac:dyDescent="0.35">
      <c r="B162" s="104"/>
      <c r="D162" s="104"/>
    </row>
    <row r="163" spans="2:4" ht="24" customHeight="1" x14ac:dyDescent="0.35">
      <c r="B163" s="104"/>
      <c r="D163" s="104"/>
    </row>
    <row r="165" spans="2:4" ht="24" customHeight="1" x14ac:dyDescent="0.35">
      <c r="B165" s="104"/>
      <c r="D165" s="104"/>
    </row>
    <row r="166" spans="2:4" ht="24" customHeight="1" x14ac:dyDescent="0.35">
      <c r="B166" s="104"/>
      <c r="D166" s="104"/>
    </row>
    <row r="167" spans="2:4" ht="24" customHeight="1" x14ac:dyDescent="0.35">
      <c r="B167" s="104"/>
      <c r="D167" s="104"/>
    </row>
    <row r="168" spans="2:4" ht="24" customHeight="1" x14ac:dyDescent="0.35">
      <c r="B168" s="104"/>
      <c r="D168" s="104"/>
    </row>
    <row r="169" spans="2:4" ht="24" customHeight="1" x14ac:dyDescent="0.35">
      <c r="B169" s="104"/>
      <c r="D169" s="104"/>
    </row>
    <row r="170" spans="2:4" ht="24" customHeight="1" x14ac:dyDescent="0.35">
      <c r="B170" s="104"/>
      <c r="D170" s="104"/>
    </row>
    <row r="183" spans="2:4" ht="24" customHeight="1" x14ac:dyDescent="0.35">
      <c r="B183" s="104"/>
      <c r="C183" s="104"/>
      <c r="D183" s="104"/>
    </row>
    <row r="184" spans="2:4" ht="24" customHeight="1" x14ac:dyDescent="0.35">
      <c r="B184" s="104"/>
      <c r="C184" s="104"/>
      <c r="D184" s="104"/>
    </row>
    <row r="185" spans="2:4" ht="24" customHeight="1" x14ac:dyDescent="0.35">
      <c r="B185" s="104"/>
      <c r="C185" s="104"/>
      <c r="D185" s="104"/>
    </row>
  </sheetData>
  <pageMargins left="0.62992125984251968" right="0" top="1.1417322834645669" bottom="0.98425196850393704" header="0.6692913385826772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536"/>
  <sheetViews>
    <sheetView zoomScale="70" zoomScaleNormal="70" workbookViewId="0"/>
  </sheetViews>
  <sheetFormatPr defaultColWidth="11.28515625" defaultRowHeight="8.25" customHeight="1" x14ac:dyDescent="0.5"/>
  <cols>
    <col min="1" max="1" width="31.7109375" style="86" customWidth="1"/>
    <col min="2" max="2" width="18.85546875" style="85" customWidth="1"/>
    <col min="3" max="3" width="20.28515625" style="85" customWidth="1"/>
    <col min="4" max="4" width="20.7109375" style="85" customWidth="1"/>
    <col min="5" max="5" width="11.28515625" style="85" customWidth="1"/>
    <col min="6" max="16384" width="11.28515625" style="85"/>
  </cols>
  <sheetData>
    <row r="1" spans="1:5" s="100" customFormat="1" ht="50.25" customHeight="1" x14ac:dyDescent="0.35">
      <c r="A1" s="100" t="s">
        <v>118</v>
      </c>
      <c r="B1" s="101"/>
      <c r="C1" s="101"/>
      <c r="D1" s="101"/>
    </row>
    <row r="3" spans="1:5" s="86" customFormat="1" ht="30" customHeight="1" x14ac:dyDescent="0.5">
      <c r="A3" s="99" t="s">
        <v>32</v>
      </c>
      <c r="B3" s="98" t="s">
        <v>0</v>
      </c>
      <c r="C3" s="98" t="s">
        <v>31</v>
      </c>
      <c r="D3" s="98" t="s">
        <v>30</v>
      </c>
    </row>
    <row r="4" spans="1:5" s="86" customFormat="1" ht="19.5" customHeight="1" x14ac:dyDescent="0.5">
      <c r="B4" s="214" t="s">
        <v>29</v>
      </c>
      <c r="C4" s="214"/>
      <c r="D4" s="214"/>
    </row>
    <row r="5" spans="1:5" s="86" customFormat="1" ht="21" customHeight="1" x14ac:dyDescent="0.3">
      <c r="A5" s="97" t="s">
        <v>5</v>
      </c>
      <c r="B5" s="132">
        <v>2055690</v>
      </c>
      <c r="C5" s="132">
        <v>992241</v>
      </c>
      <c r="D5" s="132">
        <v>1063449</v>
      </c>
    </row>
    <row r="6" spans="1:5" ht="4.1500000000000004" customHeight="1" x14ac:dyDescent="0.3">
      <c r="A6" s="97"/>
      <c r="B6" s="130"/>
      <c r="C6" s="130"/>
      <c r="D6" s="130"/>
    </row>
    <row r="7" spans="1:5" ht="19.149999999999999" customHeight="1" x14ac:dyDescent="0.3">
      <c r="A7" s="95" t="s">
        <v>24</v>
      </c>
      <c r="B7" s="130">
        <v>46914</v>
      </c>
      <c r="C7" s="130">
        <v>11028</v>
      </c>
      <c r="D7" s="130">
        <v>35886</v>
      </c>
    </row>
    <row r="8" spans="1:5" ht="19.149999999999999" customHeight="1" x14ac:dyDescent="0.3">
      <c r="A8" s="85" t="s">
        <v>23</v>
      </c>
      <c r="B8" s="130">
        <v>580852</v>
      </c>
      <c r="C8" s="130">
        <v>256230</v>
      </c>
      <c r="D8" s="130">
        <v>324622</v>
      </c>
    </row>
    <row r="9" spans="1:5" ht="19.149999999999999" customHeight="1" x14ac:dyDescent="0.3">
      <c r="A9" s="94" t="s">
        <v>22</v>
      </c>
      <c r="B9" s="130">
        <v>411809</v>
      </c>
      <c r="C9" s="130">
        <v>230907</v>
      </c>
      <c r="D9" s="130">
        <v>180902</v>
      </c>
    </row>
    <row r="10" spans="1:5" ht="19.149999999999999" customHeight="1" x14ac:dyDescent="0.3">
      <c r="A10" s="94" t="s">
        <v>21</v>
      </c>
      <c r="B10" s="130">
        <v>396801</v>
      </c>
      <c r="C10" s="130">
        <v>202011</v>
      </c>
      <c r="D10" s="130">
        <v>194790</v>
      </c>
    </row>
    <row r="11" spans="1:5" ht="19.149999999999999" customHeight="1" x14ac:dyDescent="0.3">
      <c r="A11" s="85" t="s">
        <v>20</v>
      </c>
      <c r="B11" s="130">
        <f>SUM(B12:B14)</f>
        <v>379317</v>
      </c>
      <c r="C11" s="130">
        <f t="shared" ref="C11" si="0">SUM(C12:C14)</f>
        <v>189591</v>
      </c>
      <c r="D11" s="130">
        <f t="shared" ref="D11" si="1">SUM(D12:D14)</f>
        <v>189726</v>
      </c>
    </row>
    <row r="12" spans="1:5" ht="19.149999999999999" customHeight="1" x14ac:dyDescent="0.3">
      <c r="A12" s="92" t="s">
        <v>19</v>
      </c>
      <c r="B12" s="130">
        <v>313584</v>
      </c>
      <c r="C12" s="130">
        <v>157293</v>
      </c>
      <c r="D12" s="130">
        <v>156291</v>
      </c>
    </row>
    <row r="13" spans="1:5" ht="19.149999999999999" customHeight="1" x14ac:dyDescent="0.3">
      <c r="A13" s="92" t="s">
        <v>18</v>
      </c>
      <c r="B13" s="130">
        <v>65733</v>
      </c>
      <c r="C13" s="130">
        <v>32298</v>
      </c>
      <c r="D13" s="130">
        <v>33435</v>
      </c>
    </row>
    <row r="14" spans="1:5" ht="19.149999999999999" customHeight="1" x14ac:dyDescent="0.3">
      <c r="A14" s="93" t="s">
        <v>17</v>
      </c>
      <c r="B14" s="130" t="s">
        <v>10</v>
      </c>
      <c r="C14" s="130" t="s">
        <v>10</v>
      </c>
      <c r="D14" s="130" t="s">
        <v>10</v>
      </c>
    </row>
    <row r="15" spans="1:5" ht="19.149999999999999" customHeight="1" x14ac:dyDescent="0.3">
      <c r="A15" s="85" t="s">
        <v>16</v>
      </c>
      <c r="B15" s="130">
        <f>SUM(B16:B18)</f>
        <v>239394</v>
      </c>
      <c r="C15" s="130">
        <f t="shared" ref="C15:D15" si="2">SUM(C16:C18)</f>
        <v>102474</v>
      </c>
      <c r="D15" s="130">
        <f t="shared" si="2"/>
        <v>136920</v>
      </c>
    </row>
    <row r="16" spans="1:5" ht="19.149999999999999" customHeight="1" x14ac:dyDescent="0.5">
      <c r="A16" s="93" t="s">
        <v>15</v>
      </c>
      <c r="B16" s="190">
        <v>123170</v>
      </c>
      <c r="C16" s="190">
        <v>44874</v>
      </c>
      <c r="D16" s="190">
        <v>78296</v>
      </c>
      <c r="E16" s="86"/>
    </row>
    <row r="17" spans="1:12" ht="19.149999999999999" customHeight="1" x14ac:dyDescent="0.5">
      <c r="A17" s="93" t="s">
        <v>14</v>
      </c>
      <c r="B17" s="148">
        <v>72097</v>
      </c>
      <c r="C17" s="148">
        <v>46188</v>
      </c>
      <c r="D17" s="148">
        <v>25909</v>
      </c>
      <c r="E17" s="86"/>
    </row>
    <row r="18" spans="1:12" ht="19.149999999999999" customHeight="1" x14ac:dyDescent="0.5">
      <c r="A18" s="93" t="s">
        <v>13</v>
      </c>
      <c r="B18" s="148">
        <v>44127</v>
      </c>
      <c r="C18" s="148">
        <v>11412</v>
      </c>
      <c r="D18" s="148">
        <v>32715</v>
      </c>
      <c r="E18" s="86"/>
    </row>
    <row r="19" spans="1:12" ht="19.149999999999999" customHeight="1" x14ac:dyDescent="0.5">
      <c r="A19" s="92" t="s">
        <v>12</v>
      </c>
      <c r="B19" s="148" t="s">
        <v>10</v>
      </c>
      <c r="C19" s="148" t="s">
        <v>10</v>
      </c>
      <c r="D19" s="148" t="s">
        <v>10</v>
      </c>
      <c r="E19" s="86"/>
    </row>
    <row r="20" spans="1:12" ht="19.149999999999999" customHeight="1" x14ac:dyDescent="0.5">
      <c r="A20" s="92" t="s">
        <v>11</v>
      </c>
      <c r="B20" s="148">
        <v>603</v>
      </c>
      <c r="C20" s="148" t="s">
        <v>10</v>
      </c>
      <c r="D20" s="148">
        <v>603</v>
      </c>
      <c r="E20" s="86"/>
    </row>
    <row r="21" spans="1:12" ht="21" customHeight="1" x14ac:dyDescent="0.5">
      <c r="A21" s="85"/>
      <c r="B21" s="215" t="s">
        <v>25</v>
      </c>
      <c r="C21" s="215"/>
      <c r="D21" s="215"/>
      <c r="F21" s="208"/>
      <c r="G21" s="208"/>
      <c r="H21" s="208"/>
    </row>
    <row r="22" spans="1:12" ht="18.75" customHeight="1" x14ac:dyDescent="0.3">
      <c r="A22" s="128" t="s">
        <v>5</v>
      </c>
      <c r="B22" s="96">
        <f>B5/$B$5*100</f>
        <v>100</v>
      </c>
      <c r="C22" s="96">
        <f>C5/$C$5*100</f>
        <v>100</v>
      </c>
      <c r="D22" s="96">
        <f>D5/$D$5*100</f>
        <v>100</v>
      </c>
      <c r="F22" s="148"/>
      <c r="G22" s="148"/>
      <c r="H22" s="148"/>
      <c r="I22" s="179"/>
      <c r="J22" s="183"/>
    </row>
    <row r="23" spans="1:12" ht="6" customHeight="1" x14ac:dyDescent="0.25">
      <c r="A23" s="128"/>
      <c r="B23" s="91"/>
      <c r="C23" s="96"/>
      <c r="D23" s="96"/>
      <c r="F23" s="191"/>
      <c r="G23" s="191"/>
      <c r="H23" s="191"/>
      <c r="I23" s="180"/>
    </row>
    <row r="24" spans="1:12" ht="19.149999999999999" customHeight="1" x14ac:dyDescent="0.3">
      <c r="A24" s="95" t="s">
        <v>24</v>
      </c>
      <c r="B24" s="91">
        <f>B7/$B$5*100</f>
        <v>2.2821534375319237</v>
      </c>
      <c r="C24" s="91">
        <f t="shared" ref="C24:C30" si="3">C7/$C$5*100</f>
        <v>1.1114235352096919</v>
      </c>
      <c r="D24" s="91">
        <f>D7/$D$5*100</f>
        <v>3.3744918656183795</v>
      </c>
      <c r="F24" s="148"/>
      <c r="G24" s="148"/>
      <c r="H24" s="148"/>
      <c r="I24" s="14"/>
      <c r="J24" s="14"/>
      <c r="K24" s="14"/>
      <c r="L24" s="14"/>
    </row>
    <row r="25" spans="1:12" ht="19.149999999999999" customHeight="1" x14ac:dyDescent="0.3">
      <c r="A25" s="85" t="s">
        <v>23</v>
      </c>
      <c r="B25" s="91">
        <f>B8/$B$5*100</f>
        <v>28.255816781713193</v>
      </c>
      <c r="C25" s="91">
        <f t="shared" si="3"/>
        <v>25.823363477219747</v>
      </c>
      <c r="D25" s="91">
        <f t="shared" ref="D25:D30" si="4">D8/$D$5*100</f>
        <v>30.52539425962129</v>
      </c>
      <c r="F25" s="148"/>
      <c r="G25" s="148"/>
      <c r="H25" s="148"/>
      <c r="I25" s="14"/>
      <c r="J25" s="14"/>
      <c r="K25" s="14"/>
      <c r="L25" s="14"/>
    </row>
    <row r="26" spans="1:12" ht="19.149999999999999" customHeight="1" x14ac:dyDescent="0.3">
      <c r="A26" s="94" t="s">
        <v>22</v>
      </c>
      <c r="B26" s="91">
        <f t="shared" ref="B26:B30" si="5">B9/$B$5*100</f>
        <v>20.032641108338321</v>
      </c>
      <c r="C26" s="91">
        <f t="shared" si="3"/>
        <v>23.271261719683022</v>
      </c>
      <c r="D26" s="91">
        <f t="shared" si="4"/>
        <v>17.010876873268018</v>
      </c>
      <c r="F26" s="148"/>
      <c r="G26" s="148"/>
      <c r="H26" s="148"/>
      <c r="I26" s="14"/>
      <c r="J26" s="14"/>
      <c r="K26" s="14"/>
      <c r="L26" s="14"/>
    </row>
    <row r="27" spans="1:12" ht="19.149999999999999" customHeight="1" x14ac:dyDescent="0.3">
      <c r="A27" s="94" t="s">
        <v>21</v>
      </c>
      <c r="B27" s="91">
        <f>B10/$B$5*100</f>
        <v>19.302569940020138</v>
      </c>
      <c r="C27" s="91">
        <f t="shared" si="3"/>
        <v>20.359065993039998</v>
      </c>
      <c r="D27" s="91">
        <f t="shared" si="4"/>
        <v>18.316816321234022</v>
      </c>
      <c r="F27" s="148"/>
      <c r="G27" s="148"/>
      <c r="H27" s="148"/>
      <c r="I27" s="14"/>
      <c r="J27" s="14"/>
      <c r="K27" s="14"/>
      <c r="L27" s="14"/>
    </row>
    <row r="28" spans="1:12" ht="19.149999999999999" customHeight="1" x14ac:dyDescent="0.3">
      <c r="A28" s="85" t="s">
        <v>20</v>
      </c>
      <c r="B28" s="91">
        <f>B11/$B$5*100</f>
        <v>18.452052595478889</v>
      </c>
      <c r="C28" s="91">
        <f t="shared" si="3"/>
        <v>19.107353959370759</v>
      </c>
      <c r="D28" s="91">
        <f t="shared" si="4"/>
        <v>17.840629875057481</v>
      </c>
      <c r="F28" s="148"/>
      <c r="G28" s="148"/>
      <c r="H28" s="148"/>
      <c r="I28" s="14"/>
    </row>
    <row r="29" spans="1:12" ht="19.149999999999999" customHeight="1" x14ac:dyDescent="0.3">
      <c r="A29" s="92" t="s">
        <v>19</v>
      </c>
      <c r="B29" s="91">
        <f t="shared" si="5"/>
        <v>15.254440114997884</v>
      </c>
      <c r="C29" s="91">
        <f>C12/$C$5*100-0.03</f>
        <v>15.822297980027031</v>
      </c>
      <c r="D29" s="91">
        <f>D12/$D$5*100</f>
        <v>14.696614506196347</v>
      </c>
      <c r="F29" s="148"/>
      <c r="G29" s="148"/>
      <c r="H29" s="148"/>
      <c r="I29" s="181"/>
    </row>
    <row r="30" spans="1:12" ht="19.149999999999999" customHeight="1" x14ac:dyDescent="0.3">
      <c r="A30" s="92" t="s">
        <v>18</v>
      </c>
      <c r="B30" s="91">
        <f t="shared" si="5"/>
        <v>3.197612480481006</v>
      </c>
      <c r="C30" s="91">
        <f t="shared" si="3"/>
        <v>3.2550559793437279</v>
      </c>
      <c r="D30" s="91">
        <f t="shared" si="4"/>
        <v>3.1440153688611296</v>
      </c>
      <c r="F30" s="148"/>
      <c r="G30" s="148"/>
      <c r="H30" s="148"/>
      <c r="I30" s="181"/>
    </row>
    <row r="31" spans="1:12" ht="19.149999999999999" customHeight="1" x14ac:dyDescent="0.3">
      <c r="A31" s="93" t="s">
        <v>17</v>
      </c>
      <c r="B31" s="182" t="s">
        <v>108</v>
      </c>
      <c r="C31" s="182" t="s">
        <v>108</v>
      </c>
      <c r="D31" s="182" t="s">
        <v>108</v>
      </c>
      <c r="F31" s="148"/>
      <c r="G31" s="148"/>
      <c r="H31" s="148"/>
      <c r="I31" s="181"/>
    </row>
    <row r="32" spans="1:12" ht="19.149999999999999" customHeight="1" x14ac:dyDescent="0.3">
      <c r="A32" s="85" t="s">
        <v>16</v>
      </c>
      <c r="B32" s="91">
        <f>B15/$B$5*100</f>
        <v>11.645432920333318</v>
      </c>
      <c r="C32" s="91">
        <f>C15/$C$5*100</f>
        <v>10.327531315476785</v>
      </c>
      <c r="D32" s="91">
        <f>D15/$D$5*100</f>
        <v>12.875088509180976</v>
      </c>
      <c r="F32" s="148"/>
      <c r="G32" s="148"/>
      <c r="H32" s="148"/>
      <c r="I32" s="14"/>
    </row>
    <row r="33" spans="1:12" ht="19.149999999999999" customHeight="1" x14ac:dyDescent="0.3">
      <c r="A33" s="93" t="s">
        <v>15</v>
      </c>
      <c r="B33" s="91">
        <f>B16/$B$5*100</f>
        <v>5.991662166960972</v>
      </c>
      <c r="C33" s="91">
        <f>C16/$C$5*100</f>
        <v>4.522489999909296</v>
      </c>
      <c r="D33" s="91">
        <f>D16/$D$5*100</f>
        <v>7.3624593186885319</v>
      </c>
      <c r="F33" s="148"/>
      <c r="G33" s="148"/>
      <c r="H33" s="148"/>
      <c r="I33" s="181"/>
    </row>
    <row r="34" spans="1:12" ht="19.149999999999999" customHeight="1" x14ac:dyDescent="0.3">
      <c r="A34" s="93" t="s">
        <v>14</v>
      </c>
      <c r="B34" s="91">
        <f>B17/$B$5*100</f>
        <v>3.5071922322918336</v>
      </c>
      <c r="C34" s="91">
        <f>C17/$C$5*100</f>
        <v>4.6549175049206797</v>
      </c>
      <c r="D34" s="91">
        <f>D17/$D$5*100</f>
        <v>2.4363180556848518</v>
      </c>
      <c r="F34" s="148"/>
      <c r="G34" s="148"/>
      <c r="H34" s="148"/>
      <c r="I34" s="181"/>
    </row>
    <row r="35" spans="1:12" ht="19.149999999999999" customHeight="1" x14ac:dyDescent="0.3">
      <c r="A35" s="93" t="s">
        <v>13</v>
      </c>
      <c r="B35" s="91">
        <f>B18/$B$5*100</f>
        <v>2.1465785210805133</v>
      </c>
      <c r="C35" s="91">
        <f>C18/$C$5*100</f>
        <v>1.1501238106468086</v>
      </c>
      <c r="D35" s="91">
        <f>D18/$D$5*100</f>
        <v>3.0763111348075931</v>
      </c>
      <c r="F35" s="148"/>
      <c r="G35" s="148"/>
      <c r="H35" s="148"/>
      <c r="I35" s="181"/>
    </row>
    <row r="36" spans="1:12" ht="19.149999999999999" customHeight="1" x14ac:dyDescent="0.3">
      <c r="A36" s="92" t="s">
        <v>12</v>
      </c>
      <c r="B36" s="182" t="s">
        <v>108</v>
      </c>
      <c r="C36" s="182" t="s">
        <v>108</v>
      </c>
      <c r="D36" s="182" t="s">
        <v>108</v>
      </c>
      <c r="F36" s="148"/>
      <c r="G36" s="148"/>
      <c r="H36" s="148"/>
      <c r="I36" s="14"/>
    </row>
    <row r="37" spans="1:12" ht="19.149999999999999" customHeight="1" x14ac:dyDescent="0.3">
      <c r="A37" s="92" t="s">
        <v>11</v>
      </c>
      <c r="B37" s="91">
        <f>B20/$B$5*100</f>
        <v>2.9333216584212601E-2</v>
      </c>
      <c r="C37" s="182" t="s">
        <v>108</v>
      </c>
      <c r="D37" s="91">
        <f>D20/$D$5*100</f>
        <v>5.6702296019837339E-2</v>
      </c>
      <c r="F37" s="148"/>
      <c r="G37" s="148"/>
      <c r="H37" s="148"/>
      <c r="I37" s="14"/>
      <c r="J37" s="14"/>
      <c r="K37" s="14"/>
      <c r="L37" s="14"/>
    </row>
    <row r="38" spans="1:12" ht="2.25" customHeight="1" x14ac:dyDescent="0.5">
      <c r="A38" s="90"/>
      <c r="B38" s="90"/>
      <c r="C38" s="90"/>
      <c r="D38" s="89">
        <v>0</v>
      </c>
    </row>
    <row r="39" spans="1:12" ht="12.75" customHeight="1" x14ac:dyDescent="0.5">
      <c r="A39" s="88"/>
      <c r="B39" s="87"/>
    </row>
    <row r="40" spans="1:12" ht="20.25" customHeight="1" x14ac:dyDescent="0.3">
      <c r="A40" s="10" t="s">
        <v>9</v>
      </c>
    </row>
    <row r="41" spans="1:12" ht="20.25" customHeight="1" x14ac:dyDescent="0.5"/>
    <row r="42" spans="1:12" ht="20.25" customHeight="1" x14ac:dyDescent="0.5"/>
    <row r="43" spans="1:12" ht="20.25" customHeight="1" x14ac:dyDescent="0.5"/>
    <row r="44" spans="1:12" ht="20.25" customHeight="1" x14ac:dyDescent="0.5"/>
    <row r="65536" spans="1:1" ht="26.25" customHeight="1" x14ac:dyDescent="0.5">
      <c r="A65536" s="85"/>
    </row>
  </sheetData>
  <sheetProtection selectLockedCells="1" selectUnlockedCells="1"/>
  <mergeCells count="2">
    <mergeCell ref="B4:D4"/>
    <mergeCell ref="B21:D21"/>
  </mergeCells>
  <printOptions horizontalCentered="1"/>
  <pageMargins left="0.51181102362204722" right="0" top="0.78740157480314965" bottom="0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SarabunPSK,ธรรมดา"&amp;16 17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zoomScale="83" zoomScaleNormal="83" workbookViewId="0"/>
  </sheetViews>
  <sheetFormatPr defaultColWidth="11.28515625" defaultRowHeight="18" customHeight="1" x14ac:dyDescent="0.5"/>
  <cols>
    <col min="1" max="1" width="45.140625" style="20" customWidth="1"/>
    <col min="2" max="4" width="17.140625" style="20" customWidth="1"/>
    <col min="5" max="16384" width="11.28515625" style="20"/>
  </cols>
  <sheetData>
    <row r="1" spans="1:5" s="82" customFormat="1" ht="49.15" customHeight="1" x14ac:dyDescent="0.3">
      <c r="A1" s="82" t="s">
        <v>119</v>
      </c>
      <c r="B1" s="83"/>
      <c r="C1" s="83"/>
      <c r="D1" s="83"/>
    </row>
    <row r="2" spans="1:5" s="42" customFormat="1" ht="9" customHeight="1" x14ac:dyDescent="0.5">
      <c r="A2" s="21"/>
      <c r="B2" s="21"/>
      <c r="C2" s="21"/>
      <c r="D2" s="21"/>
    </row>
    <row r="3" spans="1:5" s="42" customFormat="1" ht="23.25" customHeight="1" x14ac:dyDescent="0.5">
      <c r="A3" s="23" t="s">
        <v>96</v>
      </c>
      <c r="B3" s="22" t="s">
        <v>0</v>
      </c>
      <c r="C3" s="22" t="s">
        <v>31</v>
      </c>
      <c r="D3" s="22" t="s">
        <v>30</v>
      </c>
    </row>
    <row r="4" spans="1:5" s="42" customFormat="1" ht="18" customHeight="1" x14ac:dyDescent="0.5">
      <c r="A4" s="129"/>
      <c r="B4" s="216" t="s">
        <v>29</v>
      </c>
      <c r="C4" s="216"/>
      <c r="D4" s="216"/>
    </row>
    <row r="5" spans="1:5" s="42" customFormat="1" ht="18" customHeight="1" x14ac:dyDescent="0.3">
      <c r="A5" s="53" t="s">
        <v>5</v>
      </c>
      <c r="B5" s="81">
        <v>1289307</v>
      </c>
      <c r="C5" s="81">
        <v>725790</v>
      </c>
      <c r="D5" s="81">
        <v>563517</v>
      </c>
      <c r="E5" s="78"/>
    </row>
    <row r="6" spans="1:5" s="42" customFormat="1" ht="8.25" customHeight="1" x14ac:dyDescent="0.3">
      <c r="A6" s="53"/>
      <c r="B6" s="80"/>
      <c r="C6" s="80"/>
      <c r="D6" s="80"/>
    </row>
    <row r="7" spans="1:5" ht="18.600000000000001" customHeight="1" x14ac:dyDescent="0.3">
      <c r="A7" s="176" t="s">
        <v>95</v>
      </c>
      <c r="B7" s="80"/>
      <c r="C7" s="80"/>
      <c r="D7" s="80"/>
    </row>
    <row r="8" spans="1:5" ht="18.600000000000001" customHeight="1" x14ac:dyDescent="0.3">
      <c r="A8" s="176" t="s">
        <v>94</v>
      </c>
      <c r="B8" s="133">
        <v>50923</v>
      </c>
      <c r="C8" s="133">
        <v>37966</v>
      </c>
      <c r="D8" s="133">
        <v>12957</v>
      </c>
      <c r="E8" s="78"/>
    </row>
    <row r="9" spans="1:5" ht="18.600000000000001" customHeight="1" x14ac:dyDescent="0.3">
      <c r="A9" s="176" t="s">
        <v>93</v>
      </c>
      <c r="B9" s="133">
        <v>55179</v>
      </c>
      <c r="C9" s="133">
        <v>16115</v>
      </c>
      <c r="D9" s="133">
        <v>39064</v>
      </c>
      <c r="E9" s="78"/>
    </row>
    <row r="10" spans="1:5" ht="18.600000000000001" customHeight="1" x14ac:dyDescent="0.3">
      <c r="A10" s="176" t="s">
        <v>92</v>
      </c>
      <c r="B10" s="102"/>
      <c r="C10" s="102"/>
      <c r="D10" s="102"/>
      <c r="E10" s="79"/>
    </row>
    <row r="11" spans="1:5" ht="18.600000000000001" customHeight="1" x14ac:dyDescent="0.3">
      <c r="A11" s="176" t="s">
        <v>91</v>
      </c>
      <c r="B11" s="133">
        <v>39682</v>
      </c>
      <c r="C11" s="133">
        <v>21597</v>
      </c>
      <c r="D11" s="133">
        <v>18085</v>
      </c>
      <c r="E11" s="78"/>
    </row>
    <row r="12" spans="1:5" ht="18.600000000000001" customHeight="1" x14ac:dyDescent="0.3">
      <c r="A12" s="176" t="s">
        <v>90</v>
      </c>
      <c r="B12" s="133">
        <v>23856</v>
      </c>
      <c r="C12" s="133">
        <v>8650</v>
      </c>
      <c r="D12" s="133">
        <v>15206</v>
      </c>
      <c r="E12" s="78"/>
    </row>
    <row r="13" spans="1:5" ht="18.600000000000001" customHeight="1" x14ac:dyDescent="0.3">
      <c r="A13" s="176" t="s">
        <v>89</v>
      </c>
      <c r="B13" s="133">
        <v>221153</v>
      </c>
      <c r="C13" s="133">
        <v>73972</v>
      </c>
      <c r="D13" s="133">
        <v>147181</v>
      </c>
      <c r="E13" s="78"/>
    </row>
    <row r="14" spans="1:5" ht="18.600000000000001" customHeight="1" x14ac:dyDescent="0.3">
      <c r="A14" s="176" t="s">
        <v>88</v>
      </c>
      <c r="B14" s="102"/>
      <c r="C14" s="102"/>
      <c r="D14" s="102"/>
      <c r="E14" s="79"/>
    </row>
    <row r="15" spans="1:5" ht="18.600000000000001" customHeight="1" x14ac:dyDescent="0.3">
      <c r="A15" s="177" t="s">
        <v>87</v>
      </c>
      <c r="B15" s="133">
        <v>506118</v>
      </c>
      <c r="C15" s="133">
        <v>302650</v>
      </c>
      <c r="D15" s="133">
        <v>203468</v>
      </c>
      <c r="E15" s="78"/>
    </row>
    <row r="16" spans="1:5" ht="18.600000000000001" customHeight="1" x14ac:dyDescent="0.3">
      <c r="A16" s="176" t="s">
        <v>86</v>
      </c>
      <c r="B16" s="102"/>
      <c r="C16" s="102"/>
      <c r="D16" s="102"/>
      <c r="E16" s="79"/>
    </row>
    <row r="17" spans="1:8" ht="18.600000000000001" customHeight="1" x14ac:dyDescent="0.3">
      <c r="A17" s="176" t="s">
        <v>85</v>
      </c>
      <c r="B17" s="133">
        <v>116962</v>
      </c>
      <c r="C17" s="133">
        <v>85670</v>
      </c>
      <c r="D17" s="133">
        <v>31292</v>
      </c>
      <c r="E17" s="78"/>
    </row>
    <row r="18" spans="1:8" ht="18.600000000000001" customHeight="1" x14ac:dyDescent="0.3">
      <c r="A18" s="176" t="s">
        <v>84</v>
      </c>
      <c r="B18" s="102"/>
      <c r="C18" s="102"/>
      <c r="D18" s="102"/>
      <c r="E18" s="79"/>
    </row>
    <row r="19" spans="1:8" ht="18.600000000000001" customHeight="1" x14ac:dyDescent="0.3">
      <c r="A19" s="176" t="s">
        <v>83</v>
      </c>
      <c r="B19" s="133">
        <v>135925</v>
      </c>
      <c r="C19" s="133">
        <v>79639</v>
      </c>
      <c r="D19" s="133">
        <v>56286</v>
      </c>
      <c r="E19" s="78"/>
    </row>
    <row r="20" spans="1:8" ht="18.600000000000001" customHeight="1" x14ac:dyDescent="0.3">
      <c r="A20" s="176" t="s">
        <v>82</v>
      </c>
      <c r="B20" s="102"/>
      <c r="C20" s="102"/>
      <c r="D20" s="102"/>
      <c r="E20" s="79"/>
    </row>
    <row r="21" spans="1:8" ht="18.600000000000001" customHeight="1" x14ac:dyDescent="0.3">
      <c r="A21" s="176" t="s">
        <v>81</v>
      </c>
      <c r="B21" s="133">
        <v>139509</v>
      </c>
      <c r="C21" s="133">
        <v>99531</v>
      </c>
      <c r="D21" s="133">
        <v>39978</v>
      </c>
      <c r="E21" s="78"/>
    </row>
    <row r="22" spans="1:8" ht="18.600000000000001" customHeight="1" x14ac:dyDescent="0.3">
      <c r="A22" s="178" t="s">
        <v>80</v>
      </c>
      <c r="B22" s="14" t="s">
        <v>10</v>
      </c>
      <c r="C22" s="14" t="s">
        <v>10</v>
      </c>
      <c r="D22" s="14" t="s">
        <v>10</v>
      </c>
      <c r="E22" s="78"/>
    </row>
    <row r="23" spans="1:8" ht="21.75" customHeight="1" x14ac:dyDescent="0.5">
      <c r="B23" s="217" t="s">
        <v>25</v>
      </c>
      <c r="C23" s="217"/>
      <c r="D23" s="217"/>
      <c r="F23" s="209"/>
      <c r="G23" s="209"/>
      <c r="H23" s="209"/>
    </row>
    <row r="24" spans="1:8" s="42" customFormat="1" ht="18" customHeight="1" x14ac:dyDescent="0.5">
      <c r="A24" s="21" t="s">
        <v>5</v>
      </c>
      <c r="B24" s="77">
        <f>B5/$B$5*100</f>
        <v>100</v>
      </c>
      <c r="C24" s="77">
        <f>C5/$C$5*100</f>
        <v>100</v>
      </c>
      <c r="D24" s="77">
        <f>D5/$D$5*100</f>
        <v>100</v>
      </c>
      <c r="E24" s="20"/>
      <c r="F24" s="148"/>
      <c r="G24" s="148"/>
      <c r="H24" s="148"/>
    </row>
    <row r="25" spans="1:8" s="42" customFormat="1" ht="4.9000000000000004" customHeight="1" x14ac:dyDescent="0.5">
      <c r="A25" s="76"/>
      <c r="B25" s="75"/>
      <c r="C25" s="75"/>
      <c r="D25" s="75"/>
      <c r="E25" s="20"/>
      <c r="F25" s="191"/>
      <c r="G25" s="191"/>
      <c r="H25" s="191"/>
    </row>
    <row r="26" spans="1:8" ht="19.149999999999999" customHeight="1" x14ac:dyDescent="0.5">
      <c r="A26" s="16" t="s">
        <v>95</v>
      </c>
      <c r="B26" s="54"/>
      <c r="C26" s="54"/>
      <c r="D26" s="54"/>
      <c r="E26" s="42"/>
      <c r="F26" s="191"/>
      <c r="G26" s="191"/>
      <c r="H26" s="191"/>
    </row>
    <row r="27" spans="1:8" ht="19.149999999999999" customHeight="1" x14ac:dyDescent="0.5">
      <c r="A27" s="16" t="s">
        <v>94</v>
      </c>
      <c r="B27" s="72">
        <f>B8*100/$B$5</f>
        <v>3.9496411638190128</v>
      </c>
      <c r="C27" s="72">
        <f>C8*100/$C$5</f>
        <v>5.2309896802105289</v>
      </c>
      <c r="D27" s="72">
        <f>D8*100/$D$5</f>
        <v>2.299309515063432</v>
      </c>
      <c r="E27" s="42"/>
      <c r="F27" s="148"/>
      <c r="G27" s="148"/>
      <c r="H27" s="148"/>
    </row>
    <row r="28" spans="1:8" ht="19.149999999999999" customHeight="1" x14ac:dyDescent="0.5">
      <c r="A28" s="16" t="s">
        <v>93</v>
      </c>
      <c r="B28" s="72">
        <f>B9*100/$B$5</f>
        <v>4.279740977129574</v>
      </c>
      <c r="C28" s="72">
        <f>C9*100/$C$5</f>
        <v>2.220339216577798</v>
      </c>
      <c r="D28" s="72">
        <f>D9*100/$D$5</f>
        <v>6.9321777337684578</v>
      </c>
      <c r="F28" s="148"/>
      <c r="G28" s="148"/>
      <c r="H28" s="148"/>
    </row>
    <row r="29" spans="1:8" ht="19.149999999999999" customHeight="1" x14ac:dyDescent="0.5">
      <c r="A29" s="16" t="s">
        <v>92</v>
      </c>
      <c r="B29" s="73"/>
      <c r="C29" s="73"/>
      <c r="D29" s="73"/>
      <c r="F29" s="191"/>
      <c r="G29" s="191"/>
      <c r="H29" s="191"/>
    </row>
    <row r="30" spans="1:8" ht="19.149999999999999" customHeight="1" x14ac:dyDescent="0.5">
      <c r="A30" s="16" t="s">
        <v>91</v>
      </c>
      <c r="B30" s="72">
        <f>B11*100/$B$5</f>
        <v>3.0777774416799102</v>
      </c>
      <c r="C30" s="72">
        <f>C11*100/$C$5</f>
        <v>2.9756541148266029</v>
      </c>
      <c r="D30" s="72">
        <f>D11*100/$D$5</f>
        <v>3.2093086810158344</v>
      </c>
      <c r="F30" s="148"/>
      <c r="G30" s="148"/>
      <c r="H30" s="148"/>
    </row>
    <row r="31" spans="1:8" ht="19.149999999999999" customHeight="1" x14ac:dyDescent="0.5">
      <c r="A31" s="16" t="s">
        <v>90</v>
      </c>
      <c r="B31" s="72">
        <f>B12*100/$B$5-0.03</f>
        <v>1.8202963219776205</v>
      </c>
      <c r="C31" s="72">
        <f>C12*100/$C$5</f>
        <v>1.1918047920197303</v>
      </c>
      <c r="D31" s="72">
        <f>D12*100/$D$5</f>
        <v>2.6984101633136177</v>
      </c>
      <c r="F31" s="148"/>
      <c r="G31" s="148"/>
      <c r="H31" s="148"/>
    </row>
    <row r="32" spans="1:8" ht="19.149999999999999" customHeight="1" x14ac:dyDescent="0.5">
      <c r="A32" s="16" t="s">
        <v>89</v>
      </c>
      <c r="B32" s="72">
        <f>B13*100/$B$5</f>
        <v>17.152858085777865</v>
      </c>
      <c r="C32" s="72">
        <f>C13*100/$C$5</f>
        <v>10.19192879483046</v>
      </c>
      <c r="D32" s="72">
        <f>D13*100/$D$5</f>
        <v>26.118289244157673</v>
      </c>
      <c r="F32" s="148"/>
      <c r="G32" s="148"/>
      <c r="H32" s="148"/>
    </row>
    <row r="33" spans="1:8" ht="19.149999999999999" customHeight="1" x14ac:dyDescent="0.5">
      <c r="A33" s="16" t="s">
        <v>88</v>
      </c>
      <c r="B33" s="73"/>
      <c r="C33" s="73"/>
      <c r="D33" s="73"/>
      <c r="F33" s="191"/>
      <c r="G33" s="191"/>
      <c r="H33" s="191"/>
    </row>
    <row r="34" spans="1:8" ht="19.149999999999999" customHeight="1" x14ac:dyDescent="0.5">
      <c r="A34" s="74" t="s">
        <v>87</v>
      </c>
      <c r="B34" s="72">
        <f>B15*100/$B$5</f>
        <v>39.255041661916053</v>
      </c>
      <c r="C34" s="72">
        <f>C15*100/$C$5</f>
        <v>41.699389630609403</v>
      </c>
      <c r="D34" s="72">
        <f>D15*100/$D$5</f>
        <v>36.106807780421889</v>
      </c>
      <c r="F34" s="148"/>
      <c r="G34" s="148"/>
      <c r="H34" s="148"/>
    </row>
    <row r="35" spans="1:8" ht="19.149999999999999" customHeight="1" x14ac:dyDescent="0.5">
      <c r="A35" s="16" t="s">
        <v>86</v>
      </c>
      <c r="B35" s="73"/>
      <c r="C35" s="73"/>
      <c r="D35" s="73"/>
      <c r="F35" s="191"/>
      <c r="G35" s="191"/>
      <c r="H35" s="191"/>
    </row>
    <row r="36" spans="1:8" ht="19.149999999999999" customHeight="1" x14ac:dyDescent="0.5">
      <c r="A36" s="16" t="s">
        <v>85</v>
      </c>
      <c r="B36" s="72">
        <f>B17*100/$B$5</f>
        <v>9.0716951044243146</v>
      </c>
      <c r="C36" s="72">
        <f>C17*100/$C$5</f>
        <v>11.803689772523732</v>
      </c>
      <c r="D36" s="72">
        <f>D17*100/$D$5</f>
        <v>5.5529824299888029</v>
      </c>
      <c r="F36" s="148"/>
      <c r="G36" s="148"/>
      <c r="H36" s="148"/>
    </row>
    <row r="37" spans="1:8" ht="19.149999999999999" customHeight="1" x14ac:dyDescent="0.5">
      <c r="A37" s="16" t="s">
        <v>84</v>
      </c>
      <c r="B37" s="73"/>
      <c r="C37" s="73"/>
      <c r="D37" s="72"/>
      <c r="F37" s="191"/>
      <c r="G37" s="191"/>
      <c r="H37" s="191"/>
    </row>
    <row r="38" spans="1:8" ht="19.149999999999999" customHeight="1" x14ac:dyDescent="0.5">
      <c r="A38" s="16" t="s">
        <v>83</v>
      </c>
      <c r="B38" s="72">
        <f>B19*100/$B$5</f>
        <v>10.542485226559695</v>
      </c>
      <c r="C38" s="72">
        <f>C19*100/$C$5</f>
        <v>10.972733159729398</v>
      </c>
      <c r="D38" s="72">
        <f>D19*100/$D$5</f>
        <v>9.9883410793285741</v>
      </c>
      <c r="F38" s="148"/>
      <c r="G38" s="148"/>
      <c r="H38" s="148"/>
    </row>
    <row r="39" spans="1:8" ht="19.149999999999999" customHeight="1" x14ac:dyDescent="0.5">
      <c r="A39" s="16" t="s">
        <v>82</v>
      </c>
      <c r="B39" s="73"/>
      <c r="C39" s="73"/>
      <c r="D39" s="73"/>
      <c r="F39" s="191"/>
      <c r="G39" s="191"/>
      <c r="H39" s="191"/>
    </row>
    <row r="40" spans="1:8" ht="19.149999999999999" customHeight="1" x14ac:dyDescent="0.5">
      <c r="A40" s="16" t="s">
        <v>81</v>
      </c>
      <c r="B40" s="72">
        <f>B21*100/$B$5</f>
        <v>10.820464016715956</v>
      </c>
      <c r="C40" s="72">
        <f>C21*100/$C$5</f>
        <v>13.713470838672343</v>
      </c>
      <c r="D40" s="72">
        <f>D21*100/$D$5</f>
        <v>7.0943733729417211</v>
      </c>
      <c r="F40" s="148"/>
      <c r="G40" s="148"/>
      <c r="H40" s="148"/>
    </row>
    <row r="41" spans="1:8" ht="19.149999999999999" customHeight="1" x14ac:dyDescent="0.3">
      <c r="A41" s="13" t="s">
        <v>80</v>
      </c>
      <c r="B41" s="70" t="s">
        <v>10</v>
      </c>
      <c r="C41" s="84" t="s">
        <v>10</v>
      </c>
      <c r="D41" s="84" t="s">
        <v>10</v>
      </c>
      <c r="F41" s="148" t="s">
        <v>108</v>
      </c>
      <c r="G41" s="148" t="s">
        <v>108</v>
      </c>
      <c r="H41" s="148" t="s">
        <v>108</v>
      </c>
    </row>
    <row r="42" spans="1:8" ht="9" customHeight="1" x14ac:dyDescent="0.5">
      <c r="A42" s="56"/>
      <c r="B42" s="56"/>
      <c r="C42" s="56"/>
      <c r="D42" s="56"/>
    </row>
    <row r="43" spans="1:8" ht="6" customHeight="1" x14ac:dyDescent="0.5"/>
    <row r="44" spans="1:8" ht="12.75" customHeight="1" x14ac:dyDescent="0.5"/>
    <row r="45" spans="1:8" ht="12.75" customHeight="1" x14ac:dyDescent="0.5"/>
    <row r="46" spans="1:8" ht="12.75" customHeight="1" x14ac:dyDescent="0.5"/>
    <row r="47" spans="1:8" ht="12.75" customHeight="1" x14ac:dyDescent="0.5"/>
    <row r="48" spans="1:8" ht="12.75" customHeight="1" x14ac:dyDescent="0.5"/>
    <row r="49" ht="12.75" customHeight="1" x14ac:dyDescent="0.5"/>
    <row r="50" ht="12.75" customHeight="1" x14ac:dyDescent="0.5"/>
    <row r="51" ht="12.75" customHeight="1" x14ac:dyDescent="0.5"/>
    <row r="52" ht="12.75" customHeight="1" x14ac:dyDescent="0.5"/>
    <row r="53" ht="12.75" customHeight="1" x14ac:dyDescent="0.5"/>
    <row r="54" ht="12.75" customHeight="1" x14ac:dyDescent="0.5"/>
    <row r="55" ht="12.75" customHeight="1" x14ac:dyDescent="0.5"/>
    <row r="56" ht="12.75" customHeight="1" x14ac:dyDescent="0.5"/>
    <row r="57" ht="12.75" customHeight="1" x14ac:dyDescent="0.5"/>
  </sheetData>
  <mergeCells count="2">
    <mergeCell ref="B4:D4"/>
    <mergeCell ref="B23:D23"/>
  </mergeCells>
  <pageMargins left="0.70866141732283472" right="0.11811023622047245" top="0.74803149606299213" bottom="0.15748031496062992" header="0.31496062992125984" footer="0.31496062992125984"/>
  <pageSetup paperSize="9" scale="95" orientation="portrait" horizontalDpi="4294967293" verticalDpi="200" r:id="rId1"/>
  <headerFooter>
    <oddHeader>&amp;C&amp;"TH SarabunPSK,ธรรมดา"&amp;20  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95"/>
  <sheetViews>
    <sheetView tabSelected="1" zoomScale="70" zoomScaleNormal="70" workbookViewId="0"/>
  </sheetViews>
  <sheetFormatPr defaultColWidth="9.140625" defaultRowHeight="14.25" customHeight="1" x14ac:dyDescent="0.5"/>
  <cols>
    <col min="1" max="1" width="83.42578125" style="20" customWidth="1"/>
    <col min="2" max="2" width="12" style="20" customWidth="1"/>
    <col min="3" max="3" width="12.5703125" style="20" customWidth="1"/>
    <col min="4" max="4" width="11.85546875" style="37" customWidth="1"/>
    <col min="5" max="7" width="9.140625" style="20" customWidth="1"/>
    <col min="8" max="8" width="9.140625" style="20"/>
    <col min="9" max="9" width="11.42578125" style="20" bestFit="1" customWidth="1"/>
    <col min="10" max="12" width="9.140625" style="20" customWidth="1"/>
    <col min="13" max="13" width="9.7109375" style="20" bestFit="1" customWidth="1"/>
    <col min="14" max="14" width="9.28515625" style="20" bestFit="1" customWidth="1"/>
    <col min="15" max="15" width="9.7109375" style="20" bestFit="1" customWidth="1"/>
    <col min="16" max="18" width="9.28515625" style="20" bestFit="1" customWidth="1"/>
    <col min="19" max="19" width="11.42578125" style="20" bestFit="1" customWidth="1"/>
    <col min="20" max="20" width="9.28515625" style="20" bestFit="1" customWidth="1"/>
    <col min="21" max="16384" width="9.140625" style="20"/>
  </cols>
  <sheetData>
    <row r="1" spans="1:21" s="68" customFormat="1" ht="51" customHeight="1" x14ac:dyDescent="0.35">
      <c r="A1" s="69" t="s">
        <v>120</v>
      </c>
      <c r="B1" s="20"/>
      <c r="C1" s="20"/>
      <c r="D1" s="37"/>
    </row>
    <row r="2" spans="1:21" s="42" customFormat="1" ht="4.5" customHeight="1" x14ac:dyDescent="0.5">
      <c r="B2" s="20"/>
      <c r="C2" s="20"/>
      <c r="D2" s="37"/>
    </row>
    <row r="3" spans="1:21" s="42" customFormat="1" ht="23.25" customHeight="1" x14ac:dyDescent="0.25">
      <c r="A3" s="23" t="s">
        <v>79</v>
      </c>
      <c r="B3" s="67" t="s">
        <v>0</v>
      </c>
      <c r="C3" s="67" t="s">
        <v>31</v>
      </c>
      <c r="D3" s="66" t="s">
        <v>30</v>
      </c>
      <c r="I3" s="157"/>
      <c r="J3" s="157"/>
      <c r="K3" s="192"/>
      <c r="L3" s="157"/>
      <c r="M3" s="157"/>
      <c r="N3" s="157"/>
      <c r="O3" s="193"/>
      <c r="P3" s="157"/>
      <c r="Q3" s="157"/>
      <c r="R3" s="193"/>
      <c r="S3" s="157"/>
    </row>
    <row r="4" spans="1:21" s="42" customFormat="1" ht="21.75" customHeight="1" x14ac:dyDescent="0.25">
      <c r="A4" s="129"/>
      <c r="B4" s="218" t="s">
        <v>29</v>
      </c>
      <c r="C4" s="218"/>
      <c r="D4" s="218"/>
      <c r="I4" s="194"/>
      <c r="J4" s="20"/>
      <c r="K4" s="20"/>
      <c r="L4" s="20"/>
      <c r="M4" s="20"/>
      <c r="N4" s="20"/>
      <c r="O4" s="20"/>
      <c r="P4" s="20"/>
      <c r="Q4" s="140"/>
      <c r="R4" s="140"/>
      <c r="S4" s="140"/>
      <c r="T4" s="165"/>
    </row>
    <row r="5" spans="1:21" s="42" customFormat="1" ht="20.25" customHeight="1" x14ac:dyDescent="0.3">
      <c r="A5" s="21" t="s">
        <v>5</v>
      </c>
      <c r="B5" s="132">
        <v>1289307</v>
      </c>
      <c r="C5" s="132">
        <v>725790</v>
      </c>
      <c r="D5" s="132">
        <v>563517</v>
      </c>
      <c r="E5" s="20"/>
      <c r="F5" s="143"/>
      <c r="G5" s="142"/>
      <c r="H5" s="144"/>
      <c r="I5" s="194"/>
      <c r="J5" s="160"/>
      <c r="K5" s="170"/>
      <c r="L5" s="160"/>
      <c r="M5" s="159"/>
      <c r="N5" s="160"/>
      <c r="O5" s="195"/>
      <c r="P5" s="159"/>
      <c r="Q5" s="160"/>
      <c r="R5" s="195"/>
      <c r="S5" s="159"/>
      <c r="T5" s="165"/>
    </row>
    <row r="6" spans="1:21" s="42" customFormat="1" ht="8.25" customHeight="1" x14ac:dyDescent="0.25">
      <c r="A6" s="21"/>
      <c r="B6" s="131"/>
      <c r="C6" s="131"/>
      <c r="D6" s="131"/>
      <c r="E6" s="57"/>
      <c r="F6" s="57"/>
      <c r="G6" s="57"/>
      <c r="H6" s="57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</row>
    <row r="7" spans="1:21" ht="16.5" customHeight="1" x14ac:dyDescent="0.3">
      <c r="A7" s="172" t="s">
        <v>78</v>
      </c>
      <c r="B7" s="149">
        <v>539118</v>
      </c>
      <c r="C7" s="149">
        <v>325620</v>
      </c>
      <c r="D7" s="149">
        <v>213498</v>
      </c>
      <c r="F7" s="145"/>
      <c r="G7" s="142"/>
      <c r="H7" s="140"/>
      <c r="I7" s="157" t="s">
        <v>39</v>
      </c>
      <c r="J7" s="157" t="s">
        <v>8</v>
      </c>
      <c r="K7" s="167" t="s">
        <v>7</v>
      </c>
      <c r="L7" s="157" t="s">
        <v>110</v>
      </c>
      <c r="M7" s="157" t="s">
        <v>111</v>
      </c>
      <c r="N7" s="157" t="s">
        <v>6</v>
      </c>
      <c r="O7" s="168" t="s">
        <v>116</v>
      </c>
      <c r="P7" s="157" t="s">
        <v>2</v>
      </c>
      <c r="Q7" s="157" t="s">
        <v>112</v>
      </c>
      <c r="R7" s="168" t="s">
        <v>113</v>
      </c>
      <c r="S7" s="157" t="s">
        <v>114</v>
      </c>
      <c r="T7" s="157" t="s">
        <v>1</v>
      </c>
    </row>
    <row r="8" spans="1:21" ht="16.5" customHeight="1" x14ac:dyDescent="0.3">
      <c r="A8" s="172" t="s">
        <v>76</v>
      </c>
      <c r="B8" s="149">
        <v>1093</v>
      </c>
      <c r="C8" s="149">
        <v>1093</v>
      </c>
      <c r="D8" s="149" t="s">
        <v>10</v>
      </c>
      <c r="F8" s="143"/>
      <c r="G8" s="142"/>
      <c r="H8" s="140"/>
      <c r="I8" s="169" t="s">
        <v>124</v>
      </c>
      <c r="J8" s="160">
        <v>386337</v>
      </c>
      <c r="K8" s="170">
        <v>263063</v>
      </c>
      <c r="L8" s="160">
        <v>188017</v>
      </c>
      <c r="M8" s="159">
        <v>79797</v>
      </c>
      <c r="N8" s="160">
        <v>53312</v>
      </c>
      <c r="O8" s="171">
        <v>60283</v>
      </c>
      <c r="P8" s="159">
        <v>51483</v>
      </c>
      <c r="Q8" s="160">
        <v>14563</v>
      </c>
      <c r="R8" s="171">
        <v>15606</v>
      </c>
      <c r="S8" s="159">
        <v>10717</v>
      </c>
      <c r="T8" s="159">
        <v>41166</v>
      </c>
      <c r="U8" s="37">
        <f>SUM(J8:T8)</f>
        <v>1164344</v>
      </c>
    </row>
    <row r="9" spans="1:21" ht="16.5" customHeight="1" x14ac:dyDescent="0.3">
      <c r="A9" s="172" t="s">
        <v>75</v>
      </c>
      <c r="B9" s="149">
        <v>199054</v>
      </c>
      <c r="C9" s="149">
        <v>98434</v>
      </c>
      <c r="D9" s="149">
        <v>100620</v>
      </c>
      <c r="F9" s="146"/>
      <c r="G9" s="146"/>
      <c r="H9" s="146"/>
      <c r="I9" s="169" t="s">
        <v>125</v>
      </c>
      <c r="J9" s="160">
        <f>B7</f>
        <v>539118</v>
      </c>
      <c r="K9" s="170">
        <f>B9</f>
        <v>199054</v>
      </c>
      <c r="L9" s="160">
        <f>B13</f>
        <v>176530</v>
      </c>
      <c r="M9" s="159">
        <f>B15</f>
        <v>74928</v>
      </c>
      <c r="N9" s="160">
        <f>B12</f>
        <v>95856</v>
      </c>
      <c r="O9" s="171">
        <f>B21</f>
        <v>54279</v>
      </c>
      <c r="P9" s="159">
        <f>B22</f>
        <v>43327</v>
      </c>
      <c r="Q9" s="160">
        <f>B14</f>
        <v>12653</v>
      </c>
      <c r="R9" s="171">
        <f>B23</f>
        <v>14462</v>
      </c>
      <c r="S9" s="159">
        <f>B25</f>
        <v>22727</v>
      </c>
      <c r="T9" s="159">
        <f>B5-SUM(J9:S9)</f>
        <v>56373</v>
      </c>
      <c r="U9" s="37">
        <f>SUM(J9:T9)</f>
        <v>1289307</v>
      </c>
    </row>
    <row r="10" spans="1:21" ht="16.5" customHeight="1" x14ac:dyDescent="0.3">
      <c r="A10" s="172" t="s">
        <v>74</v>
      </c>
      <c r="B10" s="149">
        <v>3068</v>
      </c>
      <c r="C10" s="149">
        <v>3068</v>
      </c>
      <c r="D10" s="149" t="s">
        <v>10</v>
      </c>
      <c r="F10" s="147"/>
      <c r="G10" s="140"/>
      <c r="H10" s="140"/>
      <c r="I10" s="159">
        <f>SUM(J9:T9)</f>
        <v>1289307</v>
      </c>
      <c r="J10" s="160">
        <f>SUM(K9:T9)</f>
        <v>750189</v>
      </c>
      <c r="K10" s="160"/>
      <c r="L10" s="160"/>
      <c r="M10" s="158"/>
      <c r="N10" s="160"/>
      <c r="O10" s="157"/>
      <c r="P10" s="157"/>
      <c r="Q10" s="157"/>
      <c r="R10" s="157"/>
      <c r="S10" s="157"/>
      <c r="T10" s="158"/>
    </row>
    <row r="11" spans="1:21" ht="16.5" customHeight="1" x14ac:dyDescent="0.3">
      <c r="A11" s="172" t="s">
        <v>73</v>
      </c>
      <c r="B11" s="149">
        <v>740</v>
      </c>
      <c r="C11" s="149">
        <v>383</v>
      </c>
      <c r="D11" s="149">
        <v>357</v>
      </c>
      <c r="F11" s="141"/>
      <c r="G11" s="142"/>
      <c r="H11" s="140"/>
      <c r="I11" s="159">
        <f>SUM(J8:T8)</f>
        <v>1164344</v>
      </c>
      <c r="J11" s="160">
        <f>SUM(K8:T8)</f>
        <v>778007</v>
      </c>
      <c r="K11" s="161"/>
      <c r="L11" s="160"/>
      <c r="M11" s="160"/>
      <c r="N11" s="160"/>
      <c r="O11" s="157"/>
      <c r="P11" s="157"/>
      <c r="Q11" s="157"/>
      <c r="R11" s="157"/>
      <c r="S11" s="159">
        <f>SUM(J9:S9)</f>
        <v>1232934</v>
      </c>
      <c r="T11" s="158"/>
    </row>
    <row r="12" spans="1:21" ht="16.5" customHeight="1" x14ac:dyDescent="0.3">
      <c r="A12" s="172" t="s">
        <v>72</v>
      </c>
      <c r="B12" s="149">
        <v>95856</v>
      </c>
      <c r="C12" s="149">
        <v>86536</v>
      </c>
      <c r="D12" s="149">
        <v>9320</v>
      </c>
      <c r="F12" s="141"/>
      <c r="G12" s="142"/>
      <c r="H12" s="140"/>
      <c r="I12" s="158"/>
      <c r="J12" s="162" t="s">
        <v>115</v>
      </c>
      <c r="K12" s="157"/>
      <c r="L12" s="157"/>
      <c r="M12" s="157"/>
      <c r="N12" s="157"/>
      <c r="O12" s="157"/>
      <c r="P12" s="157"/>
      <c r="Q12" s="157"/>
      <c r="R12" s="157"/>
      <c r="S12" s="157"/>
      <c r="T12" s="158"/>
    </row>
    <row r="13" spans="1:21" ht="16.5" customHeight="1" x14ac:dyDescent="0.3">
      <c r="A13" s="172" t="s">
        <v>71</v>
      </c>
      <c r="B13" s="149">
        <v>176530</v>
      </c>
      <c r="C13" s="149">
        <v>82815</v>
      </c>
      <c r="D13" s="149">
        <v>93715</v>
      </c>
      <c r="F13" s="140"/>
      <c r="G13" s="140"/>
      <c r="H13" s="140"/>
      <c r="I13" s="163"/>
      <c r="J13" s="164">
        <f>J9-J8</f>
        <v>152781</v>
      </c>
      <c r="K13" s="164">
        <f t="shared" ref="K13:R13" si="0">K9-K8</f>
        <v>-64009</v>
      </c>
      <c r="L13" s="164">
        <f t="shared" si="0"/>
        <v>-11487</v>
      </c>
      <c r="M13" s="164">
        <f t="shared" si="0"/>
        <v>-4869</v>
      </c>
      <c r="N13" s="164">
        <f t="shared" si="0"/>
        <v>42544</v>
      </c>
      <c r="O13" s="164">
        <f t="shared" si="0"/>
        <v>-6004</v>
      </c>
      <c r="P13" s="164">
        <f t="shared" si="0"/>
        <v>-8156</v>
      </c>
      <c r="Q13" s="164">
        <f t="shared" si="0"/>
        <v>-1910</v>
      </c>
      <c r="R13" s="164">
        <f t="shared" si="0"/>
        <v>-1144</v>
      </c>
      <c r="S13" s="164">
        <f>S9-S8</f>
        <v>12010</v>
      </c>
      <c r="T13" s="158"/>
    </row>
    <row r="14" spans="1:21" ht="16.5" customHeight="1" x14ac:dyDescent="0.3">
      <c r="A14" s="172" t="s">
        <v>70</v>
      </c>
      <c r="B14" s="149">
        <v>12653</v>
      </c>
      <c r="C14" s="149">
        <v>11898</v>
      </c>
      <c r="D14" s="149">
        <v>755</v>
      </c>
      <c r="F14" s="140"/>
      <c r="G14" s="140"/>
      <c r="H14" s="140"/>
      <c r="I14" s="166"/>
      <c r="J14" s="166"/>
      <c r="K14" s="166"/>
      <c r="L14" s="166"/>
      <c r="N14" s="166"/>
      <c r="O14" s="166"/>
      <c r="P14" s="166"/>
      <c r="Q14" s="166"/>
      <c r="R14" s="166"/>
      <c r="S14" s="166"/>
      <c r="T14" s="166"/>
    </row>
    <row r="15" spans="1:21" s="57" customFormat="1" ht="16.5" customHeight="1" x14ac:dyDescent="0.3">
      <c r="A15" s="173" t="s">
        <v>69</v>
      </c>
      <c r="B15" s="149">
        <v>74928</v>
      </c>
      <c r="C15" s="149">
        <v>28486</v>
      </c>
      <c r="D15" s="149">
        <v>46442</v>
      </c>
      <c r="E15" s="20"/>
      <c r="F15" s="20"/>
      <c r="G15" s="20"/>
      <c r="H15" s="20"/>
      <c r="M15" s="144"/>
      <c r="N15" s="144"/>
      <c r="O15" s="144"/>
      <c r="P15" s="144"/>
      <c r="Q15" s="144"/>
      <c r="R15" s="144"/>
      <c r="S15" s="144"/>
      <c r="T15" s="144"/>
    </row>
    <row r="16" spans="1:21" ht="16.5" customHeight="1" x14ac:dyDescent="0.3">
      <c r="A16" s="174" t="s">
        <v>68</v>
      </c>
      <c r="B16" s="149">
        <v>1106</v>
      </c>
      <c r="C16" s="149">
        <v>811</v>
      </c>
      <c r="D16" s="149">
        <v>295</v>
      </c>
      <c r="M16" s="140"/>
      <c r="N16" s="140"/>
      <c r="O16" s="140"/>
      <c r="P16" s="140"/>
      <c r="Q16" s="140"/>
      <c r="R16" s="140"/>
      <c r="S16" s="140"/>
      <c r="T16" s="140"/>
    </row>
    <row r="17" spans="1:20" ht="16.5" customHeight="1" x14ac:dyDescent="0.3">
      <c r="A17" s="174" t="s">
        <v>67</v>
      </c>
      <c r="B17" s="149">
        <v>10628</v>
      </c>
      <c r="C17" s="149">
        <v>4034</v>
      </c>
      <c r="D17" s="149">
        <v>6594</v>
      </c>
      <c r="M17" s="140"/>
      <c r="N17" s="140"/>
      <c r="O17" s="140"/>
      <c r="P17" s="140"/>
      <c r="Q17" s="140"/>
      <c r="R17" s="140"/>
      <c r="S17" s="140"/>
      <c r="T17" s="140"/>
    </row>
    <row r="18" spans="1:20" ht="16.5" customHeight="1" x14ac:dyDescent="0.3">
      <c r="A18" s="174" t="s">
        <v>66</v>
      </c>
      <c r="B18" s="149">
        <v>9078</v>
      </c>
      <c r="C18" s="149">
        <v>3158</v>
      </c>
      <c r="D18" s="149">
        <v>5920</v>
      </c>
      <c r="E18" s="42"/>
      <c r="F18" s="42"/>
      <c r="G18" s="42"/>
      <c r="H18" s="42"/>
      <c r="M18" s="140"/>
      <c r="N18" s="140"/>
      <c r="O18" s="140"/>
      <c r="P18" s="140"/>
      <c r="Q18" s="140"/>
      <c r="R18" s="140"/>
      <c r="S18" s="140"/>
      <c r="T18" s="140"/>
    </row>
    <row r="19" spans="1:20" ht="16.5" customHeight="1" x14ac:dyDescent="0.3">
      <c r="A19" s="175" t="s">
        <v>65</v>
      </c>
      <c r="B19" s="149">
        <v>5664</v>
      </c>
      <c r="C19" s="149">
        <v>2389</v>
      </c>
      <c r="D19" s="149">
        <v>3275</v>
      </c>
      <c r="E19" s="42"/>
      <c r="F19" s="42"/>
      <c r="G19" s="42"/>
      <c r="H19" s="42"/>
      <c r="M19" s="140"/>
      <c r="N19" s="140"/>
      <c r="O19" s="140"/>
      <c r="P19" s="140"/>
      <c r="Q19" s="140"/>
      <c r="R19" s="140"/>
      <c r="S19" s="140"/>
      <c r="T19" s="140"/>
    </row>
    <row r="20" spans="1:20" ht="16.5" customHeight="1" x14ac:dyDescent="0.3">
      <c r="A20" s="175" t="s">
        <v>64</v>
      </c>
      <c r="B20" s="149">
        <v>9409</v>
      </c>
      <c r="C20" s="149">
        <v>4287</v>
      </c>
      <c r="D20" s="149">
        <v>5122</v>
      </c>
      <c r="M20" s="140"/>
      <c r="N20" s="140"/>
      <c r="O20" s="140"/>
      <c r="P20" s="140"/>
      <c r="Q20" s="140"/>
      <c r="R20" s="140"/>
      <c r="S20" s="140"/>
      <c r="T20" s="140"/>
    </row>
    <row r="21" spans="1:20" ht="16.5" customHeight="1" x14ac:dyDescent="0.3">
      <c r="A21" s="175" t="s">
        <v>63</v>
      </c>
      <c r="B21" s="149">
        <v>54279</v>
      </c>
      <c r="C21" s="149">
        <v>36427</v>
      </c>
      <c r="D21" s="149">
        <v>17852</v>
      </c>
      <c r="M21" s="140"/>
      <c r="N21" s="140"/>
      <c r="O21" s="140"/>
      <c r="P21" s="140"/>
      <c r="Q21" s="140"/>
      <c r="R21" s="140"/>
      <c r="S21" s="140"/>
      <c r="T21" s="140"/>
    </row>
    <row r="22" spans="1:20" ht="16.5" customHeight="1" x14ac:dyDescent="0.3">
      <c r="A22" s="175" t="s">
        <v>62</v>
      </c>
      <c r="B22" s="149">
        <v>43327</v>
      </c>
      <c r="C22" s="149">
        <v>9803</v>
      </c>
      <c r="D22" s="149">
        <v>33524</v>
      </c>
      <c r="M22" s="140"/>
      <c r="N22" s="140"/>
      <c r="O22" s="140"/>
      <c r="P22" s="140"/>
      <c r="Q22" s="140"/>
      <c r="R22" s="140"/>
      <c r="S22" s="140"/>
      <c r="T22" s="140"/>
    </row>
    <row r="23" spans="1:20" ht="16.5" customHeight="1" x14ac:dyDescent="0.3">
      <c r="A23" s="175" t="s">
        <v>61</v>
      </c>
      <c r="B23" s="149">
        <v>14462</v>
      </c>
      <c r="C23" s="149">
        <v>3921</v>
      </c>
      <c r="D23" s="149">
        <v>10541</v>
      </c>
      <c r="M23" s="140"/>
      <c r="N23" s="140"/>
      <c r="O23" s="140"/>
      <c r="P23" s="140"/>
      <c r="Q23" s="140"/>
      <c r="R23" s="140"/>
      <c r="S23" s="140"/>
      <c r="T23" s="140"/>
    </row>
    <row r="24" spans="1:20" ht="21" customHeight="1" x14ac:dyDescent="0.3">
      <c r="A24" s="175" t="s">
        <v>60</v>
      </c>
      <c r="B24" s="149">
        <v>8445</v>
      </c>
      <c r="C24" s="149">
        <v>4547</v>
      </c>
      <c r="D24" s="149">
        <v>3898</v>
      </c>
    </row>
    <row r="25" spans="1:20" ht="16.5" customHeight="1" x14ac:dyDescent="0.3">
      <c r="A25" s="175" t="s">
        <v>59</v>
      </c>
      <c r="B25" s="149">
        <v>22727</v>
      </c>
      <c r="C25" s="149">
        <v>15811</v>
      </c>
      <c r="D25" s="149">
        <v>6916</v>
      </c>
    </row>
    <row r="26" spans="1:20" ht="16.5" customHeight="1" x14ac:dyDescent="0.3">
      <c r="A26" s="174" t="s">
        <v>58</v>
      </c>
      <c r="B26" s="149">
        <v>7142</v>
      </c>
      <c r="C26" s="149">
        <v>2269</v>
      </c>
      <c r="D26" s="149">
        <v>4873</v>
      </c>
    </row>
    <row r="27" spans="1:20" ht="16.5" customHeight="1" x14ac:dyDescent="0.3">
      <c r="A27" s="175" t="s">
        <v>57</v>
      </c>
      <c r="B27" s="149" t="s">
        <v>10</v>
      </c>
      <c r="C27" s="149" t="s">
        <v>10</v>
      </c>
      <c r="D27" s="149" t="s">
        <v>10</v>
      </c>
      <c r="M27" s="42"/>
    </row>
    <row r="28" spans="1:20" s="42" customFormat="1" ht="16.5" customHeight="1" x14ac:dyDescent="0.3">
      <c r="A28" s="175" t="s">
        <v>56</v>
      </c>
      <c r="B28" s="149" t="s">
        <v>10</v>
      </c>
      <c r="C28" s="149" t="s">
        <v>10</v>
      </c>
      <c r="D28" s="149" t="s">
        <v>10</v>
      </c>
      <c r="E28" s="57"/>
      <c r="F28" s="57"/>
      <c r="G28" s="57"/>
      <c r="H28" s="57"/>
    </row>
    <row r="29" spans="1:20" s="42" customFormat="1" ht="25.9" customHeight="1" x14ac:dyDescent="0.5">
      <c r="A29" s="65"/>
      <c r="B29" s="64"/>
      <c r="C29" s="64" t="s">
        <v>25</v>
      </c>
      <c r="D29" s="64"/>
      <c r="E29" s="57"/>
      <c r="F29" s="57"/>
      <c r="G29" s="57"/>
      <c r="H29" s="57"/>
      <c r="M29" s="20"/>
    </row>
    <row r="30" spans="1:20" ht="18" customHeight="1" x14ac:dyDescent="0.5">
      <c r="A30" s="129" t="s">
        <v>5</v>
      </c>
      <c r="B30" s="63">
        <v>100</v>
      </c>
      <c r="C30" s="63">
        <v>100</v>
      </c>
      <c r="D30" s="63">
        <v>100</v>
      </c>
      <c r="E30" s="57"/>
      <c r="F30" s="57"/>
      <c r="G30" s="57"/>
      <c r="H30" s="57"/>
      <c r="I30" s="42"/>
    </row>
    <row r="31" spans="1:20" ht="16.5" customHeight="1" x14ac:dyDescent="0.5">
      <c r="A31" s="62" t="s">
        <v>77</v>
      </c>
      <c r="B31" s="59">
        <f t="shared" ref="B31:B41" si="1">B7*100/$B$5</f>
        <v>41.814556191814674</v>
      </c>
      <c r="C31" s="59">
        <f t="shared" ref="C31:C37" si="2">C7*100/$C$5</f>
        <v>44.864216922250236</v>
      </c>
      <c r="D31" s="59">
        <f>D7*100/$D$5</f>
        <v>37.886700844872472</v>
      </c>
      <c r="E31" s="57"/>
      <c r="F31" s="57"/>
      <c r="G31" s="57"/>
      <c r="H31" s="57"/>
      <c r="I31" s="42"/>
    </row>
    <row r="32" spans="1:20" ht="16.5" customHeight="1" x14ac:dyDescent="0.3">
      <c r="A32" s="62" t="s">
        <v>76</v>
      </c>
      <c r="B32" s="59">
        <f t="shared" si="1"/>
        <v>8.4774223672096721E-2</v>
      </c>
      <c r="C32" s="59">
        <f t="shared" si="2"/>
        <v>0.15059452458700176</v>
      </c>
      <c r="D32" s="134" t="s">
        <v>10</v>
      </c>
      <c r="E32" s="57"/>
      <c r="F32" s="57"/>
      <c r="G32" s="57"/>
      <c r="H32" s="57"/>
      <c r="I32" s="42"/>
    </row>
    <row r="33" spans="1:13" ht="16.5" customHeight="1" x14ac:dyDescent="0.5">
      <c r="A33" s="62" t="s">
        <v>75</v>
      </c>
      <c r="B33" s="59">
        <f t="shared" si="1"/>
        <v>15.438836522255755</v>
      </c>
      <c r="C33" s="59">
        <f t="shared" si="2"/>
        <v>13.562325190482095</v>
      </c>
      <c r="D33" s="59">
        <f>D9*100/$D$5</f>
        <v>17.85571686391005</v>
      </c>
      <c r="E33" s="57"/>
      <c r="F33" s="57"/>
      <c r="G33" s="57"/>
      <c r="H33" s="57"/>
      <c r="I33" s="42"/>
    </row>
    <row r="34" spans="1:13" ht="16.5" customHeight="1" x14ac:dyDescent="0.3">
      <c r="A34" s="62" t="s">
        <v>74</v>
      </c>
      <c r="B34" s="59">
        <f t="shared" si="1"/>
        <v>0.23795729023421108</v>
      </c>
      <c r="C34" s="59">
        <f t="shared" si="2"/>
        <v>0.42271180368977251</v>
      </c>
      <c r="D34" s="134" t="s">
        <v>10</v>
      </c>
      <c r="E34" s="57"/>
      <c r="F34" s="57"/>
      <c r="G34" s="57"/>
      <c r="H34" s="57"/>
      <c r="I34" s="42"/>
    </row>
    <row r="35" spans="1:13" ht="16.5" customHeight="1" x14ac:dyDescent="0.5">
      <c r="A35" s="62" t="s">
        <v>73</v>
      </c>
      <c r="B35" s="59">
        <f>B11*100/$B$5</f>
        <v>5.7395174306817537E-2</v>
      </c>
      <c r="C35" s="59">
        <f t="shared" si="2"/>
        <v>5.2770085010815801E-2</v>
      </c>
      <c r="D35" s="59">
        <f t="shared" ref="D35:D37" si="3">D11*100/$D$5</f>
        <v>6.3352126022817409E-2</v>
      </c>
      <c r="E35" s="57"/>
      <c r="F35" s="57"/>
      <c r="G35" s="57"/>
      <c r="H35" s="57"/>
      <c r="I35" s="42"/>
    </row>
    <row r="36" spans="1:13" ht="16.5" customHeight="1" x14ac:dyDescent="0.5">
      <c r="A36" s="62" t="s">
        <v>72</v>
      </c>
      <c r="B36" s="59">
        <f>B12*100/$B$5</f>
        <v>7.4346916599382462</v>
      </c>
      <c r="C36" s="59">
        <f t="shared" si="2"/>
        <v>11.923008032626518</v>
      </c>
      <c r="D36" s="59">
        <f>D12*100/$D$5-0.03</f>
        <v>1.6238986401475022</v>
      </c>
      <c r="E36" s="57"/>
      <c r="F36" s="57"/>
      <c r="G36" s="57"/>
      <c r="H36" s="57"/>
      <c r="I36" s="42"/>
    </row>
    <row r="37" spans="1:13" ht="16.5" customHeight="1" x14ac:dyDescent="0.5">
      <c r="A37" s="62" t="s">
        <v>71</v>
      </c>
      <c r="B37" s="59">
        <f t="shared" si="1"/>
        <v>13.691851514030406</v>
      </c>
      <c r="C37" s="59">
        <f t="shared" si="2"/>
        <v>11.410325300706816</v>
      </c>
      <c r="D37" s="59">
        <f t="shared" si="3"/>
        <v>16.630376723328666</v>
      </c>
      <c r="E37" s="57"/>
      <c r="F37" s="57"/>
      <c r="G37" s="57"/>
      <c r="H37" s="57"/>
      <c r="I37" s="42"/>
      <c r="M37" s="57"/>
    </row>
    <row r="38" spans="1:13" s="57" customFormat="1" ht="16.5" customHeight="1" x14ac:dyDescent="0.5">
      <c r="A38" s="61" t="s">
        <v>70</v>
      </c>
      <c r="B38" s="59">
        <f t="shared" si="1"/>
        <v>0.98137991960021931</v>
      </c>
      <c r="C38" s="59">
        <f>C14*100/$C$5</f>
        <v>1.6393171578555781</v>
      </c>
      <c r="D38" s="59">
        <f t="shared" ref="D38:D50" si="4">D14*100/$D$5</f>
        <v>0.13397998640679873</v>
      </c>
      <c r="I38" s="42"/>
      <c r="J38" s="20"/>
      <c r="K38" s="20"/>
      <c r="L38" s="20"/>
      <c r="M38" s="20"/>
    </row>
    <row r="39" spans="1:13" ht="16.5" customHeight="1" x14ac:dyDescent="0.5">
      <c r="A39" s="58" t="s">
        <v>69</v>
      </c>
      <c r="B39" s="59">
        <f t="shared" si="1"/>
        <v>5.8114940817043577</v>
      </c>
      <c r="C39" s="59">
        <f t="shared" ref="C39:C50" si="5">C15*100/$C$5</f>
        <v>3.9248267405172297</v>
      </c>
      <c r="D39" s="59">
        <f t="shared" si="4"/>
        <v>8.241455004906685</v>
      </c>
      <c r="E39" s="57"/>
      <c r="F39" s="57"/>
      <c r="G39" s="57"/>
      <c r="H39" s="57"/>
      <c r="I39" s="42"/>
    </row>
    <row r="40" spans="1:13" ht="16.5" customHeight="1" x14ac:dyDescent="0.5">
      <c r="A40" s="58" t="s">
        <v>68</v>
      </c>
      <c r="B40" s="59">
        <f t="shared" si="1"/>
        <v>8.5782517274784045E-2</v>
      </c>
      <c r="C40" s="59">
        <f>C16*100/$C$5</f>
        <v>0.11174031055815042</v>
      </c>
      <c r="D40" s="59">
        <f t="shared" si="4"/>
        <v>5.2349796013252486E-2</v>
      </c>
      <c r="E40" s="57"/>
      <c r="F40" s="57"/>
      <c r="G40" s="57"/>
      <c r="H40" s="57"/>
      <c r="I40" s="42"/>
    </row>
    <row r="41" spans="1:13" ht="16.5" customHeight="1" x14ac:dyDescent="0.5">
      <c r="A41" s="58" t="s">
        <v>67</v>
      </c>
      <c r="B41" s="59">
        <f t="shared" si="1"/>
        <v>0.82431880072007679</v>
      </c>
      <c r="C41" s="59">
        <f t="shared" si="5"/>
        <v>0.55580815387371008</v>
      </c>
      <c r="D41" s="59">
        <f>D17*100/$D$5</f>
        <v>1.1701510335979217</v>
      </c>
      <c r="E41" s="57"/>
      <c r="F41" s="57"/>
      <c r="G41" s="57"/>
      <c r="H41" s="57"/>
      <c r="I41" s="42"/>
    </row>
    <row r="42" spans="1:13" ht="16.5" customHeight="1" x14ac:dyDescent="0.5">
      <c r="A42" s="60" t="s">
        <v>66</v>
      </c>
      <c r="B42" s="59">
        <f>B18*100/$B$5</f>
        <v>0.70409917886120221</v>
      </c>
      <c r="C42" s="59">
        <f>C18*100/$C$5</f>
        <v>0.43511208476281016</v>
      </c>
      <c r="D42" s="59">
        <f>D18*100/$D$5-0.03</f>
        <v>1.0205450589778124</v>
      </c>
      <c r="E42" s="57"/>
      <c r="F42" s="57"/>
      <c r="G42" s="57"/>
      <c r="H42" s="57"/>
      <c r="I42" s="42"/>
    </row>
    <row r="43" spans="1:13" ht="16.5" customHeight="1" x14ac:dyDescent="0.5">
      <c r="A43" s="60" t="s">
        <v>65</v>
      </c>
      <c r="B43" s="59">
        <f t="shared" ref="B43:B48" si="6">B19*100/$B$5</f>
        <v>0.43930576658623588</v>
      </c>
      <c r="C43" s="59">
        <f t="shared" si="5"/>
        <v>0.32915857203874399</v>
      </c>
      <c r="D43" s="59">
        <f t="shared" si="4"/>
        <v>0.58117146421492161</v>
      </c>
      <c r="E43" s="57"/>
      <c r="F43" s="57"/>
      <c r="G43" s="57"/>
      <c r="H43" s="57"/>
      <c r="I43" s="42"/>
    </row>
    <row r="44" spans="1:13" ht="16.5" customHeight="1" x14ac:dyDescent="0.5">
      <c r="A44" s="60" t="s">
        <v>64</v>
      </c>
      <c r="B44" s="59">
        <f t="shared" si="6"/>
        <v>0.7297718852065489</v>
      </c>
      <c r="C44" s="59">
        <f t="shared" si="5"/>
        <v>0.59066672177902702</v>
      </c>
      <c r="D44" s="59">
        <f t="shared" si="4"/>
        <v>0.90893442433857363</v>
      </c>
      <c r="E44" s="57"/>
      <c r="F44" s="57"/>
      <c r="G44" s="57"/>
      <c r="H44" s="57"/>
      <c r="I44" s="42"/>
    </row>
    <row r="45" spans="1:13" ht="16.5" customHeight="1" x14ac:dyDescent="0.5">
      <c r="A45" s="60" t="s">
        <v>63</v>
      </c>
      <c r="B45" s="59">
        <f t="shared" si="6"/>
        <v>4.2099360354050663</v>
      </c>
      <c r="C45" s="59">
        <f t="shared" si="5"/>
        <v>5.0189448738615852</v>
      </c>
      <c r="D45" s="59">
        <f t="shared" si="4"/>
        <v>3.1679612150121468</v>
      </c>
      <c r="E45" s="57"/>
      <c r="F45" s="57"/>
      <c r="G45" s="57"/>
      <c r="H45" s="57"/>
      <c r="I45" s="42"/>
    </row>
    <row r="46" spans="1:13" ht="16.5" customHeight="1" x14ac:dyDescent="0.5">
      <c r="A46" s="60" t="s">
        <v>62</v>
      </c>
      <c r="B46" s="59">
        <f t="shared" si="6"/>
        <v>3.3604874556641668</v>
      </c>
      <c r="C46" s="59">
        <f t="shared" si="5"/>
        <v>1.3506661706554237</v>
      </c>
      <c r="D46" s="59">
        <f t="shared" si="4"/>
        <v>5.9490663103331398</v>
      </c>
      <c r="E46" s="57"/>
      <c r="F46" s="57"/>
      <c r="G46" s="57"/>
      <c r="H46" s="57"/>
      <c r="I46" s="42"/>
    </row>
    <row r="47" spans="1:13" ht="16.5" customHeight="1" x14ac:dyDescent="0.5">
      <c r="A47" s="60" t="s">
        <v>61</v>
      </c>
      <c r="B47" s="59">
        <f t="shared" si="6"/>
        <v>1.12168785246648</v>
      </c>
      <c r="C47" s="59">
        <f t="shared" si="5"/>
        <v>0.54023891208200714</v>
      </c>
      <c r="D47" s="59">
        <f t="shared" si="4"/>
        <v>1.8705735585616761</v>
      </c>
      <c r="E47" s="57"/>
      <c r="F47" s="57"/>
      <c r="G47" s="57"/>
      <c r="H47" s="57"/>
      <c r="I47" s="42"/>
    </row>
    <row r="48" spans="1:13" ht="16.5" customHeight="1" x14ac:dyDescent="0.5">
      <c r="A48" s="60" t="s">
        <v>60</v>
      </c>
      <c r="B48" s="59">
        <f t="shared" si="6"/>
        <v>0.65500303651496505</v>
      </c>
      <c r="C48" s="59">
        <f t="shared" si="5"/>
        <v>0.62648975599002465</v>
      </c>
      <c r="D48" s="59">
        <f t="shared" si="4"/>
        <v>0.6917271351174854</v>
      </c>
      <c r="E48" s="57"/>
      <c r="F48" s="57"/>
      <c r="G48" s="57"/>
      <c r="H48" s="57"/>
      <c r="I48" s="42"/>
      <c r="J48" s="57"/>
      <c r="K48" s="57"/>
      <c r="L48" s="57"/>
      <c r="M48" s="57"/>
    </row>
    <row r="49" spans="1:13" s="57" customFormat="1" ht="16.5" customHeight="1" x14ac:dyDescent="0.5">
      <c r="A49" s="58" t="s">
        <v>59</v>
      </c>
      <c r="B49" s="59">
        <f>B25*100/$B$5</f>
        <v>1.7627299006365436</v>
      </c>
      <c r="C49" s="59">
        <f t="shared" si="5"/>
        <v>2.1784538227310932</v>
      </c>
      <c r="D49" s="59">
        <f t="shared" si="4"/>
        <v>1.227292166873404</v>
      </c>
      <c r="I49" s="42"/>
    </row>
    <row r="50" spans="1:13" s="57" customFormat="1" ht="16.5" customHeight="1" x14ac:dyDescent="0.5">
      <c r="A50" s="58" t="s">
        <v>58</v>
      </c>
      <c r="B50" s="59">
        <f>B26*100/$B$5</f>
        <v>0.55394099310714984</v>
      </c>
      <c r="C50" s="59">
        <f t="shared" si="5"/>
        <v>0.31262486394136046</v>
      </c>
      <c r="D50" s="59">
        <f t="shared" si="4"/>
        <v>0.8647476473646758</v>
      </c>
      <c r="I50" s="42"/>
    </row>
    <row r="51" spans="1:13" s="57" customFormat="1" ht="16.5" customHeight="1" x14ac:dyDescent="0.3">
      <c r="A51" s="58" t="s">
        <v>57</v>
      </c>
      <c r="B51" s="130" t="s">
        <v>10</v>
      </c>
      <c r="C51" s="130" t="s">
        <v>10</v>
      </c>
      <c r="D51" s="130" t="s">
        <v>10</v>
      </c>
      <c r="I51" s="42"/>
    </row>
    <row r="52" spans="1:13" s="57" customFormat="1" ht="16.5" customHeight="1" x14ac:dyDescent="0.3">
      <c r="A52" s="58" t="s">
        <v>56</v>
      </c>
      <c r="B52" s="130" t="s">
        <v>10</v>
      </c>
      <c r="C52" s="130" t="s">
        <v>10</v>
      </c>
      <c r="D52" s="130" t="s">
        <v>10</v>
      </c>
      <c r="I52" s="42"/>
      <c r="J52" s="20"/>
      <c r="K52" s="20"/>
      <c r="L52" s="20"/>
      <c r="M52" s="20"/>
    </row>
    <row r="53" spans="1:13" ht="14.25" customHeight="1" x14ac:dyDescent="0.5">
      <c r="A53" s="56"/>
      <c r="B53" s="55"/>
      <c r="C53" s="55"/>
      <c r="D53" s="55"/>
      <c r="E53" s="57"/>
      <c r="F53" s="57"/>
      <c r="G53" s="57"/>
      <c r="H53" s="57"/>
      <c r="I53" s="42"/>
    </row>
    <row r="54" spans="1:13" ht="14.25" customHeight="1" x14ac:dyDescent="0.5">
      <c r="F54" s="57"/>
      <c r="G54" s="57"/>
      <c r="H54" s="57"/>
    </row>
    <row r="55" spans="1:13" ht="14.25" customHeight="1" x14ac:dyDescent="0.3">
      <c r="A55" s="10" t="s">
        <v>9</v>
      </c>
      <c r="F55" s="57"/>
      <c r="G55" s="57"/>
      <c r="H55" s="57"/>
    </row>
    <row r="56" spans="1:13" ht="14.25" customHeight="1" x14ac:dyDescent="0.5">
      <c r="F56" s="57"/>
      <c r="G56" s="57"/>
      <c r="H56" s="57"/>
    </row>
    <row r="57" spans="1:13" ht="14.25" customHeight="1" x14ac:dyDescent="0.5">
      <c r="F57" s="57"/>
      <c r="G57" s="57"/>
      <c r="H57" s="57"/>
    </row>
    <row r="58" spans="1:13" ht="14.25" customHeight="1" x14ac:dyDescent="0.5">
      <c r="F58" s="57"/>
      <c r="G58" s="57"/>
      <c r="H58" s="57"/>
    </row>
    <row r="59" spans="1:13" ht="14.25" customHeight="1" x14ac:dyDescent="0.5">
      <c r="F59" s="57"/>
      <c r="G59" s="57"/>
      <c r="H59" s="57"/>
    </row>
    <row r="60" spans="1:13" ht="14.25" customHeight="1" x14ac:dyDescent="0.5">
      <c r="F60" s="57"/>
      <c r="G60" s="57"/>
      <c r="H60" s="57"/>
    </row>
    <row r="61" spans="1:13" ht="14.25" customHeight="1" x14ac:dyDescent="0.5">
      <c r="F61" s="57"/>
      <c r="G61" s="57"/>
      <c r="H61" s="57"/>
    </row>
    <row r="62" spans="1:13" ht="14.25" customHeight="1" x14ac:dyDescent="0.5">
      <c r="F62" s="57"/>
      <c r="G62" s="57"/>
      <c r="H62" s="57"/>
    </row>
    <row r="63" spans="1:13" ht="14.25" customHeight="1" x14ac:dyDescent="0.5">
      <c r="F63" s="57"/>
      <c r="G63" s="57"/>
      <c r="H63" s="57"/>
    </row>
    <row r="64" spans="1:13" ht="14.25" customHeight="1" x14ac:dyDescent="0.5">
      <c r="F64" s="57"/>
      <c r="G64" s="57"/>
      <c r="H64" s="57"/>
    </row>
    <row r="65" spans="2:8" ht="14.25" customHeight="1" x14ac:dyDescent="0.5">
      <c r="F65" s="57"/>
      <c r="G65" s="57"/>
      <c r="H65" s="57"/>
    </row>
    <row r="66" spans="2:8" ht="14.25" customHeight="1" x14ac:dyDescent="0.5">
      <c r="F66" s="57"/>
      <c r="G66" s="57"/>
      <c r="H66" s="57"/>
    </row>
    <row r="67" spans="2:8" ht="14.25" customHeight="1" x14ac:dyDescent="0.5">
      <c r="F67" s="57"/>
      <c r="G67" s="57"/>
      <c r="H67" s="57"/>
    </row>
    <row r="68" spans="2:8" ht="14.25" customHeight="1" x14ac:dyDescent="0.5">
      <c r="F68" s="57"/>
      <c r="G68" s="57"/>
      <c r="H68" s="57"/>
    </row>
    <row r="69" spans="2:8" ht="14.25" customHeight="1" x14ac:dyDescent="0.5">
      <c r="F69" s="57"/>
      <c r="G69" s="57"/>
      <c r="H69" s="57"/>
    </row>
    <row r="70" spans="2:8" ht="14.25" customHeight="1" x14ac:dyDescent="0.5">
      <c r="F70" s="57"/>
      <c r="G70" s="57"/>
      <c r="H70" s="57"/>
    </row>
    <row r="71" spans="2:8" ht="14.25" customHeight="1" x14ac:dyDescent="0.5">
      <c r="F71" s="57"/>
      <c r="G71" s="57"/>
      <c r="H71" s="57"/>
    </row>
    <row r="72" spans="2:8" ht="14.25" customHeight="1" x14ac:dyDescent="0.5">
      <c r="F72" s="57"/>
      <c r="G72" s="57"/>
      <c r="H72" s="57"/>
    </row>
    <row r="73" spans="2:8" ht="14.25" customHeight="1" x14ac:dyDescent="0.5">
      <c r="F73" s="57"/>
      <c r="G73" s="57"/>
      <c r="H73" s="57"/>
    </row>
    <row r="74" spans="2:8" ht="14.25" customHeight="1" x14ac:dyDescent="0.5">
      <c r="F74" s="57"/>
      <c r="G74" s="57"/>
      <c r="H74" s="57"/>
    </row>
    <row r="75" spans="2:8" ht="14.25" customHeight="1" x14ac:dyDescent="0.5">
      <c r="F75" s="57"/>
      <c r="G75" s="57"/>
      <c r="H75" s="57"/>
    </row>
    <row r="76" spans="2:8" ht="14.25" customHeight="1" x14ac:dyDescent="0.5">
      <c r="B76" s="54"/>
      <c r="C76" s="54"/>
      <c r="D76" s="20"/>
      <c r="F76" s="57"/>
      <c r="G76" s="57"/>
      <c r="H76" s="57"/>
    </row>
    <row r="77" spans="2:8" ht="14.25" customHeight="1" x14ac:dyDescent="0.5">
      <c r="B77" s="54"/>
      <c r="C77" s="54"/>
      <c r="D77" s="20"/>
      <c r="F77" s="57"/>
      <c r="G77" s="57"/>
      <c r="H77" s="57"/>
    </row>
    <row r="78" spans="2:8" ht="14.25" customHeight="1" x14ac:dyDescent="0.5">
      <c r="B78" s="54"/>
      <c r="C78" s="54"/>
      <c r="D78" s="20"/>
      <c r="F78" s="57"/>
      <c r="G78" s="57"/>
      <c r="H78" s="57"/>
    </row>
    <row r="79" spans="2:8" ht="14.25" customHeight="1" x14ac:dyDescent="0.5">
      <c r="B79" s="54"/>
      <c r="C79" s="54"/>
      <c r="D79" s="20"/>
      <c r="F79" s="57"/>
      <c r="G79" s="57"/>
      <c r="H79" s="57"/>
    </row>
    <row r="80" spans="2:8" ht="14.25" customHeight="1" x14ac:dyDescent="0.5">
      <c r="B80" s="54"/>
      <c r="C80" s="54"/>
      <c r="D80" s="20"/>
      <c r="F80" s="57"/>
      <c r="G80" s="57"/>
      <c r="H80" s="57"/>
    </row>
    <row r="81" spans="2:8" ht="14.25" customHeight="1" x14ac:dyDescent="0.5">
      <c r="B81" s="54"/>
      <c r="C81" s="54"/>
      <c r="D81" s="20"/>
      <c r="F81" s="57"/>
      <c r="G81" s="57"/>
      <c r="H81" s="57"/>
    </row>
    <row r="82" spans="2:8" ht="14.25" customHeight="1" x14ac:dyDescent="0.5">
      <c r="B82" s="54"/>
      <c r="C82" s="54"/>
      <c r="D82" s="20"/>
      <c r="F82" s="57"/>
      <c r="G82" s="57"/>
      <c r="H82" s="57"/>
    </row>
    <row r="83" spans="2:8" ht="14.25" customHeight="1" x14ac:dyDescent="0.5">
      <c r="B83" s="54"/>
      <c r="C83" s="54"/>
      <c r="D83" s="20"/>
      <c r="F83" s="57"/>
      <c r="G83" s="57"/>
      <c r="H83" s="57"/>
    </row>
    <row r="84" spans="2:8" ht="14.25" customHeight="1" x14ac:dyDescent="0.5">
      <c r="B84" s="54"/>
      <c r="C84" s="54"/>
      <c r="D84" s="20"/>
      <c r="F84" s="57"/>
      <c r="G84" s="57"/>
      <c r="H84" s="57"/>
    </row>
    <row r="85" spans="2:8" ht="14.25" customHeight="1" x14ac:dyDescent="0.5">
      <c r="B85" s="54"/>
      <c r="C85" s="54"/>
      <c r="D85" s="20"/>
      <c r="F85" s="57"/>
      <c r="G85" s="57"/>
      <c r="H85" s="57"/>
    </row>
    <row r="86" spans="2:8" ht="14.25" customHeight="1" x14ac:dyDescent="0.5">
      <c r="B86" s="54"/>
      <c r="C86" s="54"/>
      <c r="D86" s="20"/>
      <c r="F86" s="57"/>
      <c r="G86" s="57"/>
      <c r="H86" s="57"/>
    </row>
    <row r="87" spans="2:8" ht="14.25" customHeight="1" x14ac:dyDescent="0.5">
      <c r="B87" s="54"/>
      <c r="C87" s="54"/>
      <c r="D87" s="20"/>
      <c r="F87" s="57"/>
      <c r="G87" s="57"/>
      <c r="H87" s="57"/>
    </row>
    <row r="88" spans="2:8" ht="14.25" customHeight="1" x14ac:dyDescent="0.5">
      <c r="B88" s="54"/>
      <c r="C88" s="54"/>
      <c r="D88" s="20"/>
      <c r="F88" s="57"/>
      <c r="G88" s="57"/>
      <c r="H88" s="57"/>
    </row>
    <row r="89" spans="2:8" ht="14.25" customHeight="1" x14ac:dyDescent="0.5">
      <c r="B89" s="54"/>
      <c r="C89" s="54"/>
      <c r="D89" s="20"/>
      <c r="F89" s="57"/>
      <c r="G89" s="57"/>
      <c r="H89" s="57"/>
    </row>
    <row r="90" spans="2:8" ht="14.25" customHeight="1" x14ac:dyDescent="0.5">
      <c r="B90" s="54"/>
      <c r="C90" s="54"/>
      <c r="D90" s="20"/>
      <c r="F90" s="57"/>
      <c r="G90" s="57"/>
      <c r="H90" s="57"/>
    </row>
    <row r="91" spans="2:8" ht="14.25" customHeight="1" x14ac:dyDescent="0.5">
      <c r="B91" s="54"/>
      <c r="C91" s="54"/>
      <c r="D91" s="20"/>
      <c r="F91" s="57"/>
      <c r="G91" s="57"/>
      <c r="H91" s="57"/>
    </row>
    <row r="92" spans="2:8" ht="14.25" customHeight="1" x14ac:dyDescent="0.5">
      <c r="B92" s="54"/>
      <c r="C92" s="54"/>
      <c r="D92" s="20"/>
    </row>
    <row r="93" spans="2:8" ht="14.25" customHeight="1" x14ac:dyDescent="0.5">
      <c r="B93" s="54"/>
      <c r="C93" s="54"/>
      <c r="D93" s="20"/>
    </row>
    <row r="94" spans="2:8" ht="14.25" customHeight="1" x14ac:dyDescent="0.5">
      <c r="B94" s="54"/>
      <c r="C94" s="54"/>
      <c r="D94" s="20"/>
    </row>
    <row r="95" spans="2:8" ht="14.25" customHeight="1" x14ac:dyDescent="0.5">
      <c r="B95" s="54"/>
      <c r="C95" s="54"/>
      <c r="D95" s="20"/>
    </row>
  </sheetData>
  <mergeCells count="1">
    <mergeCell ref="B4:D4"/>
  </mergeCells>
  <pageMargins left="0.51181102362204722" right="0" top="0.74803149606299213" bottom="0.55118110236220474" header="0.31496062992125984" footer="0.31496062992125984"/>
  <pageSetup paperSize="9" scale="80" orientation="portrait" horizontalDpi="4294967293" r:id="rId1"/>
  <headerFooter>
    <oddHeader>&amp;C&amp;"TH SarabunPSK,ธรรมดา"&amp;20 19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workbookViewId="0"/>
  </sheetViews>
  <sheetFormatPr defaultColWidth="9.140625" defaultRowHeight="30.75" customHeight="1" x14ac:dyDescent="0.3"/>
  <cols>
    <col min="1" max="1" width="31.7109375" style="7" customWidth="1"/>
    <col min="2" max="3" width="17.85546875" style="7" customWidth="1"/>
    <col min="4" max="4" width="18" style="7" customWidth="1"/>
    <col min="5" max="16384" width="9.140625" style="7"/>
  </cols>
  <sheetData>
    <row r="1" spans="1:13" s="24" customFormat="1" ht="30.75" customHeight="1" x14ac:dyDescent="0.35">
      <c r="A1" s="24" t="s">
        <v>121</v>
      </c>
      <c r="B1" s="36"/>
      <c r="C1" s="36"/>
      <c r="D1" s="36"/>
    </row>
    <row r="2" spans="1:13" s="8" customFormat="1" ht="17.25" customHeight="1" x14ac:dyDescent="0.3">
      <c r="A2" s="53"/>
      <c r="B2" s="53"/>
      <c r="C2" s="53"/>
      <c r="D2" s="53"/>
    </row>
    <row r="3" spans="1:13" s="8" customFormat="1" ht="30.75" customHeight="1" x14ac:dyDescent="0.3">
      <c r="A3" s="23" t="s">
        <v>55</v>
      </c>
      <c r="B3" s="22" t="s">
        <v>0</v>
      </c>
      <c r="C3" s="22" t="s">
        <v>31</v>
      </c>
      <c r="D3" s="22" t="s">
        <v>30</v>
      </c>
    </row>
    <row r="4" spans="1:13" s="8" customFormat="1" ht="30.75" customHeight="1" x14ac:dyDescent="0.3">
      <c r="A4" s="129"/>
      <c r="B4" s="218" t="s">
        <v>29</v>
      </c>
      <c r="C4" s="218"/>
      <c r="D4" s="218"/>
    </row>
    <row r="5" spans="1:13" s="42" customFormat="1" ht="24.95" customHeight="1" x14ac:dyDescent="0.3">
      <c r="A5" s="21" t="s">
        <v>5</v>
      </c>
      <c r="B5" s="132">
        <v>1289307</v>
      </c>
      <c r="C5" s="132">
        <v>725790</v>
      </c>
      <c r="D5" s="132">
        <v>563517</v>
      </c>
    </row>
    <row r="6" spans="1:13" s="42" customFormat="1" ht="6" customHeight="1" x14ac:dyDescent="0.25">
      <c r="A6" s="21"/>
      <c r="B6" s="131"/>
      <c r="C6" s="131"/>
      <c r="D6" s="131"/>
    </row>
    <row r="7" spans="1:13" s="20" customFormat="1" ht="21.6" customHeight="1" x14ac:dyDescent="0.3">
      <c r="A7" s="50" t="s">
        <v>54</v>
      </c>
      <c r="B7" s="132">
        <v>23091</v>
      </c>
      <c r="C7" s="132">
        <v>14836</v>
      </c>
      <c r="D7" s="132">
        <v>8255</v>
      </c>
    </row>
    <row r="8" spans="1:13" s="20" customFormat="1" ht="21.6" customHeight="1" x14ac:dyDescent="0.3">
      <c r="A8" s="50" t="s">
        <v>53</v>
      </c>
      <c r="B8" s="130">
        <v>112185</v>
      </c>
      <c r="C8" s="130">
        <v>55744</v>
      </c>
      <c r="D8" s="130">
        <v>56441</v>
      </c>
    </row>
    <row r="9" spans="1:13" s="20" customFormat="1" ht="21.6" customHeight="1" x14ac:dyDescent="0.3">
      <c r="A9" s="50" t="s">
        <v>52</v>
      </c>
      <c r="B9" s="130">
        <v>449281</v>
      </c>
      <c r="C9" s="130">
        <v>272421</v>
      </c>
      <c r="D9" s="130">
        <v>176860</v>
      </c>
    </row>
    <row r="10" spans="1:13" s="20" customFormat="1" ht="21.6" customHeight="1" x14ac:dyDescent="0.3">
      <c r="A10" s="50" t="s">
        <v>51</v>
      </c>
      <c r="B10" s="130">
        <v>468455</v>
      </c>
      <c r="C10" s="130">
        <v>284612</v>
      </c>
      <c r="D10" s="130">
        <v>183843</v>
      </c>
    </row>
    <row r="11" spans="1:13" ht="21.6" customHeight="1" x14ac:dyDescent="0.3">
      <c r="A11" s="50" t="s">
        <v>50</v>
      </c>
      <c r="B11" s="130">
        <v>235971</v>
      </c>
      <c r="C11" s="130">
        <v>97853</v>
      </c>
      <c r="D11" s="130">
        <v>138118</v>
      </c>
    </row>
    <row r="12" spans="1:13" ht="21.6" customHeight="1" x14ac:dyDescent="0.3">
      <c r="A12" s="17" t="s">
        <v>49</v>
      </c>
      <c r="B12" s="130">
        <v>324</v>
      </c>
      <c r="C12" s="130">
        <v>324</v>
      </c>
      <c r="D12" s="130" t="s">
        <v>10</v>
      </c>
    </row>
    <row r="13" spans="1:13" ht="24.95" customHeight="1" x14ac:dyDescent="0.3">
      <c r="B13" s="219" t="s">
        <v>25</v>
      </c>
      <c r="C13" s="219"/>
      <c r="D13" s="219"/>
    </row>
    <row r="14" spans="1:13" s="42" customFormat="1" ht="24.95" customHeight="1" x14ac:dyDescent="0.3">
      <c r="A14" s="21" t="s">
        <v>5</v>
      </c>
      <c r="B14" s="52">
        <f>B5/$B$5*100</f>
        <v>100</v>
      </c>
      <c r="C14" s="52">
        <f>C5/$C$5*100</f>
        <v>100</v>
      </c>
      <c r="D14" s="52">
        <f>D5/$D$5*100</f>
        <v>100</v>
      </c>
      <c r="E14" s="44"/>
    </row>
    <row r="15" spans="1:13" s="42" customFormat="1" ht="6" customHeight="1" x14ac:dyDescent="0.3">
      <c r="A15" s="21"/>
      <c r="B15" s="51"/>
      <c r="C15" s="51"/>
      <c r="D15" s="51"/>
      <c r="F15" s="46"/>
      <c r="G15" s="46"/>
      <c r="H15" s="20"/>
      <c r="I15" s="20"/>
      <c r="J15" s="20"/>
      <c r="K15" s="20"/>
      <c r="L15" s="156"/>
      <c r="M15" s="20"/>
    </row>
    <row r="16" spans="1:13" s="20" customFormat="1" ht="24.95" customHeight="1" x14ac:dyDescent="0.3">
      <c r="A16" s="50" t="s">
        <v>54</v>
      </c>
      <c r="B16" s="49">
        <f t="shared" ref="B16:B21" si="0">B7*100/$B$5</f>
        <v>1.7909621215117888</v>
      </c>
      <c r="C16" s="49">
        <f>C7*100/$C$5+0.03</f>
        <v>2.0741174444398514</v>
      </c>
      <c r="D16" s="49">
        <f>D7*100/$D$5</f>
        <v>1.4649070036928789</v>
      </c>
      <c r="E16" s="46"/>
      <c r="F16" s="210"/>
      <c r="G16" s="210"/>
      <c r="H16" s="210"/>
      <c r="L16" s="156"/>
    </row>
    <row r="17" spans="1:13" s="20" customFormat="1" ht="24.95" customHeight="1" x14ac:dyDescent="0.3">
      <c r="A17" s="50" t="s">
        <v>53</v>
      </c>
      <c r="B17" s="49">
        <f t="shared" si="0"/>
        <v>8.7011859859598992</v>
      </c>
      <c r="C17" s="49">
        <f>C8*100/$C$5</f>
        <v>7.6804585348379009</v>
      </c>
      <c r="D17" s="49">
        <f>D8*100/$D$5</f>
        <v>10.015846904352486</v>
      </c>
      <c r="E17" s="46"/>
      <c r="F17" s="148"/>
      <c r="G17" s="148"/>
      <c r="H17" s="148"/>
      <c r="L17" s="156"/>
    </row>
    <row r="18" spans="1:13" s="20" customFormat="1" ht="24.95" customHeight="1" x14ac:dyDescent="0.3">
      <c r="A18" s="50" t="s">
        <v>52</v>
      </c>
      <c r="B18" s="49">
        <f>B9*100/$B$5+0.03</f>
        <v>34.876704469920661</v>
      </c>
      <c r="C18" s="49">
        <f>C9*100/$C$5</f>
        <v>37.534410779977676</v>
      </c>
      <c r="D18" s="49">
        <f>D9*100/$D$5</f>
        <v>31.385033636962149</v>
      </c>
      <c r="E18" s="46"/>
      <c r="F18" s="191"/>
      <c r="G18" s="191"/>
      <c r="H18" s="191"/>
      <c r="L18" s="156"/>
    </row>
    <row r="19" spans="1:13" s="20" customFormat="1" ht="24.95" customHeight="1" x14ac:dyDescent="0.3">
      <c r="A19" s="50" t="s">
        <v>51</v>
      </c>
      <c r="B19" s="49">
        <f t="shared" si="0"/>
        <v>36.33385997283812</v>
      </c>
      <c r="C19" s="49">
        <f>C10*100/$C$5</f>
        <v>39.214097741771035</v>
      </c>
      <c r="D19" s="49">
        <f>D10*100/$D$5</f>
        <v>32.624215418523313</v>
      </c>
      <c r="E19" s="46"/>
      <c r="F19" s="148"/>
      <c r="G19" s="148"/>
      <c r="H19" s="148"/>
      <c r="I19" s="7"/>
      <c r="J19" s="7"/>
      <c r="K19" s="7"/>
      <c r="L19" s="156"/>
      <c r="M19" s="7"/>
    </row>
    <row r="20" spans="1:13" ht="24.95" customHeight="1" x14ac:dyDescent="0.3">
      <c r="A20" s="50" t="s">
        <v>50</v>
      </c>
      <c r="B20" s="49">
        <f t="shared" si="0"/>
        <v>18.302157670748706</v>
      </c>
      <c r="C20" s="49">
        <f>C11*100/$C$5</f>
        <v>13.482274487110598</v>
      </c>
      <c r="D20" s="49">
        <f>D11*100/$D$5</f>
        <v>24.509997036469176</v>
      </c>
      <c r="E20" s="46"/>
      <c r="F20" s="148"/>
      <c r="G20" s="148"/>
      <c r="H20" s="148"/>
      <c r="L20" s="156"/>
    </row>
    <row r="21" spans="1:13" ht="24.95" customHeight="1" x14ac:dyDescent="0.3">
      <c r="A21" s="17" t="s">
        <v>49</v>
      </c>
      <c r="B21" s="49">
        <f t="shared" si="0"/>
        <v>2.5129779020822814E-2</v>
      </c>
      <c r="C21" s="49">
        <f>C12*100/$B$5</f>
        <v>2.5129779020822814E-2</v>
      </c>
      <c r="D21" s="130" t="s">
        <v>10</v>
      </c>
      <c r="E21" s="46"/>
      <c r="F21" s="148"/>
      <c r="G21" s="148"/>
      <c r="H21" s="148"/>
    </row>
    <row r="22" spans="1:13" ht="18.75" customHeight="1" x14ac:dyDescent="0.3">
      <c r="A22" s="48"/>
      <c r="B22" s="71"/>
      <c r="C22" s="47"/>
      <c r="D22" s="47"/>
      <c r="E22" s="46"/>
      <c r="F22" s="148"/>
      <c r="G22" s="148"/>
      <c r="H22" s="148"/>
    </row>
    <row r="23" spans="1:13" ht="30.75" customHeight="1" x14ac:dyDescent="0.3">
      <c r="A23" s="10" t="s">
        <v>9</v>
      </c>
      <c r="F23" s="148"/>
      <c r="G23" s="148"/>
      <c r="H23" s="148"/>
    </row>
    <row r="24" spans="1:13" ht="30.75" customHeight="1" x14ac:dyDescent="0.3">
      <c r="B24" s="9"/>
      <c r="C24" s="9"/>
      <c r="D24" s="9"/>
      <c r="F24" s="148"/>
      <c r="G24" s="148"/>
      <c r="H24" s="148"/>
    </row>
    <row r="25" spans="1:13" ht="30.75" customHeight="1" x14ac:dyDescent="0.3">
      <c r="B25" s="9"/>
      <c r="C25" s="9"/>
      <c r="D25" s="9"/>
    </row>
    <row r="26" spans="1:13" ht="30.75" customHeight="1" x14ac:dyDescent="0.3">
      <c r="B26" s="9"/>
      <c r="C26" s="9"/>
      <c r="D26" s="9"/>
    </row>
    <row r="27" spans="1:13" ht="30.75" customHeight="1" x14ac:dyDescent="0.3">
      <c r="B27" s="9"/>
      <c r="C27" s="9"/>
      <c r="D27" s="9"/>
    </row>
    <row r="28" spans="1:13" ht="30.75" customHeight="1" x14ac:dyDescent="0.3">
      <c r="B28" s="9"/>
      <c r="C28" s="9"/>
      <c r="D28" s="9"/>
    </row>
    <row r="29" spans="1:13" ht="30.75" customHeight="1" x14ac:dyDescent="0.3">
      <c r="B29" s="9"/>
      <c r="C29" s="9"/>
      <c r="D29" s="9"/>
    </row>
    <row r="30" spans="1:13" ht="30.75" customHeight="1" x14ac:dyDescent="0.3">
      <c r="B30" s="9"/>
      <c r="C30" s="9"/>
      <c r="D30" s="9"/>
    </row>
  </sheetData>
  <mergeCells count="2">
    <mergeCell ref="B4:D4"/>
    <mergeCell ref="B13:D13"/>
  </mergeCells>
  <pageMargins left="0.9055118110236221" right="0" top="0.74803149606299213" bottom="0.74803149606299213" header="0.31496062992125984" footer="0.31496062992125984"/>
  <pageSetup paperSize="9" orientation="portrait" horizontalDpi="4294967293" verticalDpi="200" r:id="rId1"/>
  <headerFooter>
    <oddHeader>&amp;C&amp;"TH SarabunPSK,ธรรมดา"&amp;16 20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5535"/>
  <sheetViews>
    <sheetView zoomScale="80" zoomScaleNormal="80" workbookViewId="0"/>
  </sheetViews>
  <sheetFormatPr defaultColWidth="9.140625" defaultRowHeight="17.25" customHeight="1" x14ac:dyDescent="0.3"/>
  <cols>
    <col min="1" max="1" width="32.5703125" style="7" customWidth="1"/>
    <col min="2" max="4" width="17.85546875" style="7" customWidth="1"/>
    <col min="5" max="16384" width="9.140625" style="7"/>
  </cols>
  <sheetData>
    <row r="1" spans="1:14" s="24" customFormat="1" ht="36.75" customHeight="1" x14ac:dyDescent="0.35">
      <c r="A1" s="24" t="s">
        <v>122</v>
      </c>
      <c r="B1" s="36"/>
      <c r="C1" s="36"/>
      <c r="D1" s="36"/>
    </row>
    <row r="3" spans="1:14" s="8" customFormat="1" ht="30.75" customHeight="1" x14ac:dyDescent="0.3">
      <c r="A3" s="23" t="s">
        <v>48</v>
      </c>
      <c r="B3" s="22" t="s">
        <v>0</v>
      </c>
      <c r="C3" s="22" t="s">
        <v>31</v>
      </c>
      <c r="D3" s="22" t="s">
        <v>30</v>
      </c>
    </row>
    <row r="4" spans="1:14" s="8" customFormat="1" ht="30.75" customHeight="1" x14ac:dyDescent="0.3">
      <c r="A4" s="129"/>
      <c r="B4" s="218" t="s">
        <v>29</v>
      </c>
      <c r="C4" s="218"/>
      <c r="D4" s="218"/>
      <c r="H4" s="155"/>
      <c r="I4" s="155"/>
      <c r="J4" s="155"/>
      <c r="K4" s="155"/>
    </row>
    <row r="5" spans="1:14" s="42" customFormat="1" ht="30.75" customHeight="1" x14ac:dyDescent="0.5">
      <c r="A5" s="21" t="s">
        <v>5</v>
      </c>
      <c r="B5" s="135">
        <v>1289307</v>
      </c>
      <c r="C5" s="135">
        <v>725790</v>
      </c>
      <c r="D5" s="135">
        <v>563517</v>
      </c>
      <c r="F5" s="20"/>
      <c r="G5" s="20"/>
      <c r="H5" s="148"/>
      <c r="I5" s="148"/>
      <c r="J5" s="148"/>
    </row>
    <row r="6" spans="1:14" s="42" customFormat="1" ht="6" customHeight="1" x14ac:dyDescent="0.5">
      <c r="A6" s="21"/>
      <c r="B6" s="154"/>
      <c r="C6" s="154"/>
      <c r="D6" s="154"/>
    </row>
    <row r="7" spans="1:14" s="20" customFormat="1" ht="28.9" customHeight="1" x14ac:dyDescent="0.5">
      <c r="A7" s="40" t="s">
        <v>47</v>
      </c>
      <c r="B7" s="136">
        <v>12621</v>
      </c>
      <c r="C7" s="136">
        <v>6747</v>
      </c>
      <c r="D7" s="148">
        <v>5874</v>
      </c>
      <c r="H7" s="189"/>
      <c r="I7" s="189"/>
      <c r="J7" s="189"/>
      <c r="K7" s="148"/>
      <c r="L7" s="148"/>
      <c r="M7" s="148"/>
    </row>
    <row r="8" spans="1:14" s="20" customFormat="1" ht="28.9" customHeight="1" x14ac:dyDescent="0.5">
      <c r="A8" s="40" t="s">
        <v>46</v>
      </c>
      <c r="B8" s="136">
        <v>7915</v>
      </c>
      <c r="C8" s="136">
        <v>5814</v>
      </c>
      <c r="D8" s="136">
        <v>2101</v>
      </c>
      <c r="H8" s="189"/>
      <c r="I8" s="189"/>
      <c r="J8" s="189"/>
      <c r="K8" s="148"/>
      <c r="L8" s="148"/>
      <c r="M8" s="148"/>
    </row>
    <row r="9" spans="1:14" s="20" customFormat="1" ht="28.9" customHeight="1" x14ac:dyDescent="0.5">
      <c r="A9" s="41" t="s">
        <v>45</v>
      </c>
      <c r="B9" s="136">
        <v>70279</v>
      </c>
      <c r="C9" s="136">
        <v>35467</v>
      </c>
      <c r="D9" s="136">
        <v>34812</v>
      </c>
      <c r="H9" s="189"/>
      <c r="I9" s="189"/>
      <c r="J9" s="189"/>
      <c r="K9" s="148"/>
      <c r="L9" s="148"/>
      <c r="M9" s="148"/>
    </row>
    <row r="10" spans="1:14" s="20" customFormat="1" ht="28.9" customHeight="1" x14ac:dyDescent="0.3">
      <c r="A10" s="40" t="s">
        <v>44</v>
      </c>
      <c r="B10" s="136">
        <v>165137</v>
      </c>
      <c r="C10" s="136">
        <v>79429</v>
      </c>
      <c r="D10" s="136">
        <v>85708</v>
      </c>
      <c r="F10" s="7"/>
      <c r="G10" s="7"/>
      <c r="H10" s="189"/>
      <c r="I10" s="189"/>
      <c r="J10" s="189"/>
      <c r="K10" s="148"/>
      <c r="L10" s="148"/>
      <c r="M10" s="148"/>
    </row>
    <row r="11" spans="1:14" s="20" customFormat="1" ht="28.9" customHeight="1" x14ac:dyDescent="0.3">
      <c r="A11" s="40" t="s">
        <v>43</v>
      </c>
      <c r="B11" s="136">
        <v>161082</v>
      </c>
      <c r="C11" s="136">
        <v>98330</v>
      </c>
      <c r="D11" s="136">
        <v>62752</v>
      </c>
      <c r="F11" s="7"/>
      <c r="G11" s="7"/>
      <c r="H11" s="189"/>
      <c r="I11" s="189"/>
      <c r="J11" s="189"/>
      <c r="K11" s="148"/>
      <c r="L11" s="148"/>
      <c r="M11" s="148"/>
    </row>
    <row r="12" spans="1:14" ht="28.9" customHeight="1" x14ac:dyDescent="0.3">
      <c r="A12" s="40" t="s">
        <v>42</v>
      </c>
      <c r="B12" s="136">
        <v>188048</v>
      </c>
      <c r="C12" s="136">
        <v>107736</v>
      </c>
      <c r="D12" s="136">
        <v>80312</v>
      </c>
      <c r="H12" s="189"/>
      <c r="I12" s="189"/>
      <c r="J12" s="189"/>
      <c r="K12" s="148"/>
      <c r="L12" s="148"/>
      <c r="M12" s="148"/>
      <c r="N12" s="20"/>
    </row>
    <row r="13" spans="1:14" ht="28.9" customHeight="1" x14ac:dyDescent="0.3">
      <c r="A13" s="40" t="s">
        <v>41</v>
      </c>
      <c r="B13" s="136">
        <v>505718</v>
      </c>
      <c r="C13" s="136">
        <v>303932</v>
      </c>
      <c r="D13" s="136">
        <v>201786</v>
      </c>
      <c r="H13" s="189"/>
      <c r="I13" s="189"/>
      <c r="J13" s="189"/>
      <c r="K13" s="148"/>
      <c r="L13" s="148"/>
      <c r="M13" s="148"/>
      <c r="N13" s="20"/>
    </row>
    <row r="14" spans="1:14" ht="28.9" customHeight="1" x14ac:dyDescent="0.3">
      <c r="A14" s="39" t="s">
        <v>40</v>
      </c>
      <c r="B14" s="136">
        <v>178507</v>
      </c>
      <c r="C14" s="136">
        <v>88335</v>
      </c>
      <c r="D14" s="136">
        <v>90172</v>
      </c>
      <c r="H14" s="185"/>
      <c r="I14" s="185"/>
      <c r="J14" s="185"/>
      <c r="K14" s="148"/>
      <c r="L14" s="148"/>
      <c r="M14" s="148"/>
      <c r="N14" s="20"/>
    </row>
    <row r="15" spans="1:14" ht="25.5" customHeight="1" x14ac:dyDescent="0.3">
      <c r="B15" s="219" t="s">
        <v>25</v>
      </c>
      <c r="C15" s="219"/>
      <c r="D15" s="219"/>
      <c r="G15" s="211"/>
      <c r="H15" s="211"/>
      <c r="I15" s="211"/>
    </row>
    <row r="16" spans="1:14" s="42" customFormat="1" ht="30.75" customHeight="1" x14ac:dyDescent="0.3">
      <c r="A16" s="21" t="s">
        <v>5</v>
      </c>
      <c r="B16" s="45">
        <f>B5/$B$5*100</f>
        <v>100</v>
      </c>
      <c r="C16" s="45">
        <f>C5/$C$5*100</f>
        <v>100</v>
      </c>
      <c r="D16" s="45">
        <f>D5/$D$5*100</f>
        <v>100</v>
      </c>
      <c r="G16" s="148"/>
      <c r="H16" s="148"/>
      <c r="I16" s="148"/>
    </row>
    <row r="17" spans="1:9" s="42" customFormat="1" ht="6" customHeight="1" x14ac:dyDescent="0.5">
      <c r="A17" s="21"/>
      <c r="B17" s="43"/>
      <c r="C17" s="38"/>
      <c r="D17" s="43"/>
      <c r="G17" s="191"/>
      <c r="H17" s="191"/>
      <c r="I17" s="191"/>
    </row>
    <row r="18" spans="1:9" s="20" customFormat="1" ht="30.75" customHeight="1" x14ac:dyDescent="0.5">
      <c r="A18" s="40" t="s">
        <v>47</v>
      </c>
      <c r="B18" s="38">
        <f t="shared" ref="B18:B25" si="0">B7*100/$B$5</f>
        <v>0.97889796611668134</v>
      </c>
      <c r="C18" s="38">
        <f>C7*100/$C$5</f>
        <v>0.92960773777538963</v>
      </c>
      <c r="D18" s="38">
        <f t="shared" ref="D18:D23" si="1">D7*100/$D$5</f>
        <v>1.042382039938458</v>
      </c>
      <c r="G18" s="148"/>
      <c r="H18" s="148"/>
      <c r="I18" s="148"/>
    </row>
    <row r="19" spans="1:9" s="20" customFormat="1" ht="30.75" customHeight="1" x14ac:dyDescent="0.5">
      <c r="A19" s="40" t="s">
        <v>46</v>
      </c>
      <c r="B19" s="38">
        <f t="shared" si="0"/>
        <v>0.61389568194386601</v>
      </c>
      <c r="C19" s="38">
        <f>C8*100/$C$5</f>
        <v>0.8010581573182326</v>
      </c>
      <c r="D19" s="38">
        <f t="shared" si="1"/>
        <v>0.37283702177574057</v>
      </c>
      <c r="G19" s="148"/>
      <c r="H19" s="148"/>
      <c r="I19" s="148"/>
    </row>
    <row r="20" spans="1:9" s="20" customFormat="1" ht="30.75" customHeight="1" x14ac:dyDescent="0.5">
      <c r="A20" s="41" t="s">
        <v>45</v>
      </c>
      <c r="B20" s="38">
        <f t="shared" si="0"/>
        <v>5.4509127771740946</v>
      </c>
      <c r="C20" s="38">
        <f t="shared" ref="C20:C25" si="2">C9*100/$C$5</f>
        <v>4.886675209082517</v>
      </c>
      <c r="D20" s="38">
        <f t="shared" si="1"/>
        <v>6.1776308434350691</v>
      </c>
      <c r="G20" s="148"/>
      <c r="H20" s="148"/>
      <c r="I20" s="148"/>
    </row>
    <row r="21" spans="1:9" s="20" customFormat="1" ht="30.75" customHeight="1" x14ac:dyDescent="0.5">
      <c r="A21" s="40" t="s">
        <v>44</v>
      </c>
      <c r="B21" s="38">
        <f t="shared" si="0"/>
        <v>12.808198512844497</v>
      </c>
      <c r="C21" s="38">
        <f t="shared" si="2"/>
        <v>10.943799170558977</v>
      </c>
      <c r="D21" s="38">
        <f t="shared" si="1"/>
        <v>15.209479039674047</v>
      </c>
      <c r="G21" s="148"/>
      <c r="H21" s="148"/>
      <c r="I21" s="148"/>
    </row>
    <row r="22" spans="1:9" ht="30.75" customHeight="1" x14ac:dyDescent="0.3">
      <c r="A22" s="40" t="s">
        <v>43</v>
      </c>
      <c r="B22" s="38">
        <f t="shared" si="0"/>
        <v>12.493688469852408</v>
      </c>
      <c r="C22" s="38">
        <f>C11*100/$C$5+0.03</f>
        <v>13.577995976797697</v>
      </c>
      <c r="D22" s="38">
        <f t="shared" si="1"/>
        <v>11.135777625164813</v>
      </c>
      <c r="G22" s="148"/>
      <c r="H22" s="148"/>
      <c r="I22" s="148"/>
    </row>
    <row r="23" spans="1:9" ht="30.75" customHeight="1" x14ac:dyDescent="0.3">
      <c r="A23" s="40" t="s">
        <v>42</v>
      </c>
      <c r="B23" s="38">
        <f t="shared" si="0"/>
        <v>14.585199646011384</v>
      </c>
      <c r="C23" s="38">
        <f t="shared" si="2"/>
        <v>14.843963129830943</v>
      </c>
      <c r="D23" s="38">
        <f t="shared" si="1"/>
        <v>14.251921414970623</v>
      </c>
      <c r="G23" s="148"/>
      <c r="H23" s="148"/>
      <c r="I23" s="148"/>
    </row>
    <row r="24" spans="1:9" ht="30.75" customHeight="1" x14ac:dyDescent="0.3">
      <c r="A24" s="40" t="s">
        <v>41</v>
      </c>
      <c r="B24" s="38">
        <f>B13*100/$B$5</f>
        <v>39.224017243371826</v>
      </c>
      <c r="C24" s="38">
        <f t="shared" si="2"/>
        <v>41.876024745449783</v>
      </c>
      <c r="D24" s="38">
        <f>D13*100/$D$5</f>
        <v>35.808325214678526</v>
      </c>
      <c r="G24" s="148"/>
      <c r="H24" s="148"/>
      <c r="I24" s="148"/>
    </row>
    <row r="25" spans="1:9" ht="30.75" customHeight="1" x14ac:dyDescent="0.3">
      <c r="A25" s="39" t="s">
        <v>40</v>
      </c>
      <c r="B25" s="38">
        <f t="shared" si="0"/>
        <v>13.845189702685241</v>
      </c>
      <c r="C25" s="38">
        <f t="shared" si="2"/>
        <v>12.170875873186459</v>
      </c>
      <c r="D25" s="38">
        <f>D14*100/$D$5</f>
        <v>16.001646800362721</v>
      </c>
      <c r="G25" s="148"/>
      <c r="H25" s="148"/>
      <c r="I25" s="148"/>
    </row>
    <row r="26" spans="1:9" ht="5.25" customHeight="1" x14ac:dyDescent="0.3">
      <c r="A26" s="11"/>
      <c r="B26" s="11"/>
      <c r="C26" s="11"/>
      <c r="D26" s="11"/>
    </row>
    <row r="27" spans="1:9" ht="6.75" customHeight="1" x14ac:dyDescent="0.3"/>
    <row r="28" spans="1:9" s="20" customFormat="1" ht="37.5" customHeight="1" x14ac:dyDescent="0.5">
      <c r="A28" s="220" t="s">
        <v>109</v>
      </c>
      <c r="B28" s="220"/>
      <c r="D28" s="37"/>
    </row>
    <row r="29" spans="1:9" ht="17.25" customHeight="1" x14ac:dyDescent="0.3">
      <c r="A29" s="10"/>
      <c r="C29" s="9"/>
      <c r="D29" s="9"/>
    </row>
    <row r="30" spans="1:9" ht="17.25" customHeight="1" x14ac:dyDescent="0.3">
      <c r="B30" s="9"/>
      <c r="C30" s="9"/>
      <c r="D30" s="9"/>
    </row>
    <row r="31" spans="1:9" ht="17.25" customHeight="1" x14ac:dyDescent="0.3">
      <c r="B31" s="9"/>
      <c r="C31" s="9"/>
      <c r="D31" s="9"/>
    </row>
    <row r="32" spans="1:9" ht="17.25" customHeight="1" x14ac:dyDescent="0.3">
      <c r="B32" s="9"/>
      <c r="C32" s="9"/>
      <c r="D32" s="9"/>
    </row>
    <row r="33" spans="2:4" ht="17.25" customHeight="1" x14ac:dyDescent="0.3">
      <c r="B33" s="9"/>
      <c r="C33" s="9"/>
      <c r="D33" s="9"/>
    </row>
    <row r="34" spans="2:4" ht="17.25" customHeight="1" x14ac:dyDescent="0.3">
      <c r="B34" s="9"/>
      <c r="C34" s="9"/>
      <c r="D34" s="9"/>
    </row>
    <row r="35" spans="2:4" ht="17.25" customHeight="1" x14ac:dyDescent="0.3">
      <c r="B35" s="9"/>
      <c r="C35" s="9"/>
      <c r="D35" s="9"/>
    </row>
    <row r="36" spans="2:4" ht="17.25" customHeight="1" x14ac:dyDescent="0.3">
      <c r="B36" s="9"/>
      <c r="C36" s="9"/>
      <c r="D36" s="9"/>
    </row>
    <row r="37" spans="2:4" ht="17.25" customHeight="1" x14ac:dyDescent="0.3">
      <c r="B37" s="9"/>
      <c r="C37" s="9"/>
      <c r="D37" s="9"/>
    </row>
    <row r="38" spans="2:4" ht="17.25" customHeight="1" x14ac:dyDescent="0.3">
      <c r="B38" s="9"/>
      <c r="C38" s="9"/>
      <c r="D38" s="9"/>
    </row>
    <row r="39" spans="2:4" ht="17.25" customHeight="1" x14ac:dyDescent="0.3">
      <c r="B39" s="9"/>
      <c r="C39" s="9"/>
      <c r="D39" s="9"/>
    </row>
    <row r="65535" ht="30.75" customHeight="1" x14ac:dyDescent="0.3"/>
  </sheetData>
  <mergeCells count="3">
    <mergeCell ref="B4:D4"/>
    <mergeCell ref="B15:D15"/>
    <mergeCell ref="A28:B28"/>
  </mergeCells>
  <pageMargins left="0.70866141732283472" right="0.70866141732283472" top="0.74803149606299213" bottom="0.74803149606299213" header="0.31496062992125984" footer="0.31496062992125984"/>
  <pageSetup paperSize="9" orientation="portrait" horizontalDpi="4294967292" verticalDpi="200" r:id="rId1"/>
  <headerFooter>
    <oddHeader>&amp;C&amp;"TH SarabunPSK,ธรรมดา"&amp;16 21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5536"/>
  <sheetViews>
    <sheetView zoomScale="70" zoomScaleNormal="70" workbookViewId="0">
      <selection activeCell="B5" sqref="B5"/>
    </sheetView>
  </sheetViews>
  <sheetFormatPr defaultColWidth="9.140625" defaultRowHeight="5.25" customHeight="1" x14ac:dyDescent="0.3"/>
  <cols>
    <col min="1" max="1" width="30.28515625" style="8" customWidth="1"/>
    <col min="2" max="2" width="16.5703125" style="7" customWidth="1"/>
    <col min="3" max="3" width="17.7109375" style="7" customWidth="1"/>
    <col min="4" max="5" width="16.140625" style="7" customWidth="1"/>
    <col min="6" max="6" width="26.28515625" style="6" customWidth="1"/>
    <col min="7" max="7" width="10.42578125" style="6" customWidth="1"/>
    <col min="8" max="8" width="10.7109375" style="6" customWidth="1"/>
    <col min="9" max="9" width="12.5703125" style="6" customWidth="1"/>
    <col min="10" max="10" width="9.140625" style="6" customWidth="1"/>
    <col min="11" max="11" width="12.7109375" style="6" customWidth="1"/>
    <col min="12" max="12" width="13.7109375" style="6" customWidth="1"/>
    <col min="13" max="13" width="16.42578125" style="6" customWidth="1"/>
    <col min="14" max="16384" width="9.140625" style="7"/>
  </cols>
  <sheetData>
    <row r="1" spans="1:13" s="24" customFormat="1" ht="26.25" customHeight="1" x14ac:dyDescent="0.35">
      <c r="A1" s="24" t="s">
        <v>123</v>
      </c>
      <c r="B1" s="36"/>
      <c r="C1" s="36"/>
      <c r="D1" s="36"/>
      <c r="E1" s="36"/>
      <c r="F1" s="1"/>
      <c r="G1" s="1"/>
      <c r="H1" s="1"/>
      <c r="I1" s="1"/>
      <c r="J1" s="1"/>
      <c r="K1" s="1"/>
      <c r="L1" s="1"/>
      <c r="M1" s="1"/>
    </row>
    <row r="3" spans="1:13" s="8" customFormat="1" ht="26.25" customHeight="1" x14ac:dyDescent="0.3">
      <c r="A3" s="23" t="s">
        <v>32</v>
      </c>
      <c r="B3" s="22" t="s">
        <v>0</v>
      </c>
      <c r="C3" s="22" t="s">
        <v>31</v>
      </c>
      <c r="D3" s="22" t="s">
        <v>30</v>
      </c>
      <c r="E3" s="187"/>
      <c r="F3" s="3"/>
      <c r="G3" s="3"/>
      <c r="H3" s="3"/>
      <c r="I3" s="3"/>
      <c r="J3" s="3"/>
      <c r="K3" s="3"/>
      <c r="L3" s="3"/>
      <c r="M3" s="3"/>
    </row>
    <row r="4" spans="1:13" s="8" customFormat="1" ht="21.75" customHeight="1" x14ac:dyDescent="0.3">
      <c r="B4" s="221" t="s">
        <v>29</v>
      </c>
      <c r="C4" s="221"/>
      <c r="D4" s="221"/>
      <c r="E4" s="184"/>
      <c r="F4" s="3"/>
      <c r="G4" s="3"/>
      <c r="H4" s="3"/>
      <c r="I4" s="3"/>
      <c r="J4" s="3"/>
      <c r="K4" s="3"/>
      <c r="L4" s="3"/>
      <c r="M4" s="3"/>
    </row>
    <row r="5" spans="1:13" s="42" customFormat="1" ht="21" customHeight="1" x14ac:dyDescent="0.3">
      <c r="A5" s="21" t="s">
        <v>5</v>
      </c>
      <c r="B5" s="132">
        <v>1289307</v>
      </c>
      <c r="C5" s="132">
        <v>725790</v>
      </c>
      <c r="D5" s="132">
        <v>563517</v>
      </c>
      <c r="E5" s="132"/>
      <c r="F5" s="5"/>
      <c r="G5" s="5"/>
      <c r="H5" s="5"/>
      <c r="I5" s="5"/>
      <c r="J5" s="139"/>
      <c r="K5" s="139"/>
      <c r="L5" s="139"/>
      <c r="M5" s="5"/>
    </row>
    <row r="6" spans="1:13" s="20" customFormat="1" ht="18.75" customHeight="1" x14ac:dyDescent="0.5">
      <c r="A6" s="21"/>
      <c r="B6" s="186"/>
      <c r="C6" s="186"/>
      <c r="D6" s="186"/>
      <c r="E6" s="186"/>
      <c r="F6" s="4"/>
      <c r="G6" s="4"/>
      <c r="H6" s="4"/>
      <c r="I6" s="4"/>
      <c r="J6" s="35"/>
      <c r="K6" s="35"/>
      <c r="L6" s="35"/>
      <c r="M6" s="4"/>
    </row>
    <row r="7" spans="1:13" s="20" customFormat="1" ht="20.25" customHeight="1" x14ac:dyDescent="0.3">
      <c r="A7" s="17" t="s">
        <v>24</v>
      </c>
      <c r="B7" s="130">
        <v>14006</v>
      </c>
      <c r="C7" s="130">
        <v>4508</v>
      </c>
      <c r="D7" s="130">
        <v>9498</v>
      </c>
      <c r="E7" s="130"/>
      <c r="F7" s="4"/>
      <c r="G7" s="4"/>
      <c r="H7" s="4"/>
      <c r="I7" s="4"/>
      <c r="J7" s="34"/>
      <c r="K7" s="32"/>
      <c r="L7" s="32"/>
      <c r="M7" s="4"/>
    </row>
    <row r="8" spans="1:13" s="20" customFormat="1" ht="20.25" customHeight="1" x14ac:dyDescent="0.5">
      <c r="A8" s="7" t="s">
        <v>23</v>
      </c>
      <c r="B8" s="130">
        <v>317207</v>
      </c>
      <c r="C8" s="130">
        <v>178280</v>
      </c>
      <c r="D8" s="130">
        <v>138927</v>
      </c>
      <c r="E8" s="130"/>
      <c r="F8" t="s">
        <v>39</v>
      </c>
      <c r="G8" s="33" t="s">
        <v>38</v>
      </c>
      <c r="H8" s="33" t="s">
        <v>4</v>
      </c>
      <c r="I8" s="33" t="s">
        <v>37</v>
      </c>
      <c r="J8" s="33" t="s">
        <v>36</v>
      </c>
      <c r="K8" s="137" t="s">
        <v>35</v>
      </c>
      <c r="L8" s="33" t="s">
        <v>3</v>
      </c>
      <c r="M8" s="32"/>
    </row>
    <row r="9" spans="1:13" s="20" customFormat="1" ht="20.25" customHeight="1" x14ac:dyDescent="0.5">
      <c r="A9" s="16" t="s">
        <v>22</v>
      </c>
      <c r="B9" s="130">
        <v>294414</v>
      </c>
      <c r="C9" s="130">
        <v>186180</v>
      </c>
      <c r="D9" s="130">
        <v>108234</v>
      </c>
      <c r="E9" s="130"/>
      <c r="F9" t="s">
        <v>34</v>
      </c>
      <c r="G9" s="30">
        <f>B7+B8</f>
        <v>331213</v>
      </c>
      <c r="H9" s="2">
        <f>B9</f>
        <v>294414</v>
      </c>
      <c r="I9" s="2">
        <f>B10</f>
        <v>229342</v>
      </c>
      <c r="J9" s="31">
        <f>B11</f>
        <v>248601</v>
      </c>
      <c r="K9" s="30">
        <f>B15</f>
        <v>185737</v>
      </c>
      <c r="L9" s="29" t="str">
        <f>B20</f>
        <v xml:space="preserve"> - </v>
      </c>
      <c r="M9" s="28"/>
    </row>
    <row r="10" spans="1:13" s="20" customFormat="1" ht="20.25" customHeight="1" x14ac:dyDescent="0.5">
      <c r="A10" s="16" t="s">
        <v>21</v>
      </c>
      <c r="B10" s="130">
        <v>229342</v>
      </c>
      <c r="C10" s="130">
        <v>139764</v>
      </c>
      <c r="D10" s="130">
        <v>89578</v>
      </c>
      <c r="E10" s="130"/>
      <c r="F10" t="s">
        <v>33</v>
      </c>
      <c r="G10" s="153">
        <f t="shared" ref="G10:K10" si="0">G9*100/$B$5</f>
        <v>25.689226848221566</v>
      </c>
      <c r="H10" s="153">
        <f t="shared" si="0"/>
        <v>22.835057903199161</v>
      </c>
      <c r="I10" s="153">
        <f t="shared" si="0"/>
        <v>17.788005494424524</v>
      </c>
      <c r="J10" s="153">
        <f t="shared" si="0"/>
        <v>19.281753686282631</v>
      </c>
      <c r="K10" s="153">
        <f t="shared" si="0"/>
        <v>14.40595606787212</v>
      </c>
      <c r="L10" s="153"/>
      <c r="M10" s="28"/>
    </row>
    <row r="11" spans="1:13" ht="20.25" customHeight="1" x14ac:dyDescent="0.35">
      <c r="A11" s="7" t="s">
        <v>20</v>
      </c>
      <c r="B11" s="130">
        <f>SUM(B12:B14)</f>
        <v>248601</v>
      </c>
      <c r="C11" s="130">
        <f t="shared" ref="C11" si="1">SUM(C12:C14)</f>
        <v>133705</v>
      </c>
      <c r="D11" s="130">
        <f t="shared" ref="D11" si="2">SUM(D12:D14)</f>
        <v>114896</v>
      </c>
      <c r="E11" s="130"/>
      <c r="G11" s="6">
        <v>25.7</v>
      </c>
      <c r="H11" s="6">
        <v>22.8</v>
      </c>
      <c r="I11" s="130">
        <v>17.8</v>
      </c>
      <c r="J11" s="130">
        <v>19.3</v>
      </c>
      <c r="K11" s="136">
        <v>14.4</v>
      </c>
      <c r="L11" s="1"/>
      <c r="M11" s="28">
        <f>SUM(G11:L11)</f>
        <v>100</v>
      </c>
    </row>
    <row r="12" spans="1:13" ht="20.25" customHeight="1" x14ac:dyDescent="0.3">
      <c r="A12" s="13" t="s">
        <v>28</v>
      </c>
      <c r="B12" s="130">
        <v>205190</v>
      </c>
      <c r="C12" s="130">
        <v>106340</v>
      </c>
      <c r="D12" s="130">
        <v>98850</v>
      </c>
      <c r="E12" s="130"/>
      <c r="G12" s="25">
        <f>SUM(G10:L10)</f>
        <v>100</v>
      </c>
      <c r="J12" s="27"/>
      <c r="K12" s="27"/>
      <c r="L12" s="26"/>
    </row>
    <row r="13" spans="1:13" ht="20.25" customHeight="1" x14ac:dyDescent="0.35">
      <c r="A13" s="13" t="s">
        <v>27</v>
      </c>
      <c r="B13" s="130">
        <v>43411</v>
      </c>
      <c r="C13" s="130">
        <v>27365</v>
      </c>
      <c r="D13" s="130">
        <v>16046</v>
      </c>
      <c r="E13" s="130"/>
      <c r="I13" s="130"/>
      <c r="J13" s="130"/>
      <c r="K13" s="136"/>
      <c r="L13" s="1"/>
      <c r="M13" s="28"/>
    </row>
    <row r="14" spans="1:13" ht="20.25" customHeight="1" x14ac:dyDescent="0.3">
      <c r="A14" s="15" t="s">
        <v>26</v>
      </c>
      <c r="B14" s="130" t="s">
        <v>108</v>
      </c>
      <c r="C14" s="130" t="s">
        <v>108</v>
      </c>
      <c r="D14" s="130" t="s">
        <v>108</v>
      </c>
      <c r="E14" s="130"/>
      <c r="H14" s="130"/>
      <c r="L14" s="136"/>
      <c r="M14" s="136"/>
    </row>
    <row r="15" spans="1:13" ht="20.25" customHeight="1" x14ac:dyDescent="0.3">
      <c r="A15" s="7" t="s">
        <v>16</v>
      </c>
      <c r="B15" s="130">
        <f>SUM(B16:B18)</f>
        <v>185737</v>
      </c>
      <c r="C15" s="130">
        <f t="shared" ref="C15:D15" si="3">SUM(C16:C18)</f>
        <v>83353</v>
      </c>
      <c r="D15" s="130">
        <f t="shared" si="3"/>
        <v>102384</v>
      </c>
      <c r="E15" s="130"/>
      <c r="H15" s="130"/>
      <c r="I15" s="130"/>
      <c r="J15" s="130"/>
      <c r="K15" s="136"/>
      <c r="L15" s="136"/>
      <c r="M15" s="136"/>
    </row>
    <row r="16" spans="1:13" s="20" customFormat="1" ht="20.25" customHeight="1" x14ac:dyDescent="0.3">
      <c r="A16" s="15" t="s">
        <v>15</v>
      </c>
      <c r="B16" s="130">
        <v>92332</v>
      </c>
      <c r="C16" s="130">
        <v>36272</v>
      </c>
      <c r="D16" s="130">
        <v>56060</v>
      </c>
      <c r="E16" s="130"/>
      <c r="F16" s="4"/>
      <c r="G16" s="4"/>
      <c r="H16" s="149"/>
      <c r="I16" s="130"/>
      <c r="J16" s="150"/>
      <c r="K16" s="136"/>
      <c r="L16" s="136"/>
      <c r="M16" s="151"/>
    </row>
    <row r="17" spans="1:13" s="20" customFormat="1" ht="20.25" customHeight="1" x14ac:dyDescent="0.3">
      <c r="A17" s="15" t="s">
        <v>14</v>
      </c>
      <c r="B17" s="130">
        <v>61523</v>
      </c>
      <c r="C17" s="130">
        <v>39533</v>
      </c>
      <c r="D17" s="130">
        <v>21990</v>
      </c>
      <c r="E17" s="130"/>
      <c r="F17" s="4"/>
      <c r="G17" s="4"/>
      <c r="H17" s="149"/>
      <c r="I17" s="149"/>
      <c r="J17" s="150"/>
      <c r="K17" s="136"/>
      <c r="L17" s="136"/>
      <c r="M17" s="151"/>
    </row>
    <row r="18" spans="1:13" s="20" customFormat="1" ht="20.25" customHeight="1" x14ac:dyDescent="0.3">
      <c r="A18" s="15" t="s">
        <v>13</v>
      </c>
      <c r="B18" s="130">
        <v>31882</v>
      </c>
      <c r="C18" s="130">
        <v>7548</v>
      </c>
      <c r="D18" s="130">
        <v>24334</v>
      </c>
      <c r="E18" s="130"/>
      <c r="H18" s="149"/>
      <c r="I18" s="149"/>
      <c r="J18" s="149"/>
      <c r="K18" s="136"/>
      <c r="L18" s="136"/>
      <c r="M18" s="136"/>
    </row>
    <row r="19" spans="1:13" s="20" customFormat="1" ht="20.25" customHeight="1" x14ac:dyDescent="0.3">
      <c r="A19" s="13" t="s">
        <v>12</v>
      </c>
      <c r="B19" s="130" t="s">
        <v>108</v>
      </c>
      <c r="C19" s="130" t="s">
        <v>108</v>
      </c>
      <c r="D19" s="130" t="s">
        <v>108</v>
      </c>
      <c r="E19" s="130"/>
      <c r="I19" s="152"/>
      <c r="J19" s="152"/>
      <c r="K19" s="152"/>
      <c r="L19" s="136"/>
      <c r="M19" s="136"/>
    </row>
    <row r="20" spans="1:13" s="20" customFormat="1" ht="20.25" customHeight="1" x14ac:dyDescent="0.3">
      <c r="A20" s="13" t="s">
        <v>11</v>
      </c>
      <c r="B20" s="130" t="s">
        <v>108</v>
      </c>
      <c r="C20" s="130" t="s">
        <v>108</v>
      </c>
      <c r="D20" s="130" t="s">
        <v>108</v>
      </c>
      <c r="E20" s="130"/>
      <c r="I20" s="152"/>
      <c r="J20" s="152"/>
      <c r="K20" s="152"/>
      <c r="L20" s="136"/>
      <c r="M20" s="136"/>
    </row>
    <row r="21" spans="1:13" ht="21" customHeight="1" x14ac:dyDescent="0.3">
      <c r="A21" s="7"/>
      <c r="B21" s="219" t="s">
        <v>25</v>
      </c>
      <c r="C21" s="219"/>
      <c r="D21" s="219"/>
      <c r="E21" s="184"/>
      <c r="F21" s="20"/>
      <c r="G21" s="20"/>
      <c r="H21" s="20"/>
      <c r="I21" s="152"/>
      <c r="J21" s="152"/>
      <c r="K21" s="152"/>
      <c r="L21" s="136"/>
      <c r="M21" s="136"/>
    </row>
    <row r="22" spans="1:13" ht="21" customHeight="1" x14ac:dyDescent="0.3">
      <c r="A22" s="129" t="s">
        <v>5</v>
      </c>
      <c r="B22" s="19">
        <f>B5/$B$5*100</f>
        <v>100</v>
      </c>
      <c r="C22" s="19">
        <f>C5/$C$5*100</f>
        <v>100</v>
      </c>
      <c r="D22" s="19">
        <f>D5/$D$5*100</f>
        <v>100</v>
      </c>
      <c r="E22" s="19"/>
      <c r="F22" s="20"/>
      <c r="G22" s="20"/>
      <c r="H22" s="20"/>
      <c r="I22" s="152"/>
      <c r="J22" s="152"/>
      <c r="K22" s="152"/>
      <c r="L22" s="136"/>
      <c r="M22" s="136"/>
    </row>
    <row r="23" spans="1:13" ht="23.25" customHeight="1" x14ac:dyDescent="0.3">
      <c r="A23" s="129"/>
      <c r="B23" s="18"/>
      <c r="C23" s="18"/>
      <c r="D23" s="18"/>
      <c r="E23" s="18"/>
      <c r="F23" s="20"/>
      <c r="G23" s="20"/>
      <c r="H23" s="20"/>
      <c r="I23" s="152"/>
      <c r="J23" s="152"/>
      <c r="K23" s="152"/>
      <c r="L23" s="136"/>
      <c r="M23" s="136"/>
    </row>
    <row r="24" spans="1:13" ht="20.25" customHeight="1" x14ac:dyDescent="0.3">
      <c r="A24" s="17" t="s">
        <v>24</v>
      </c>
      <c r="B24" s="12">
        <f t="shared" ref="B24:B30" si="4">B7*100/$B$5</f>
        <v>1.0863200153260628</v>
      </c>
      <c r="C24" s="12">
        <f t="shared" ref="C24:C30" si="5">C7*100/$C$5</f>
        <v>0.62111630085837499</v>
      </c>
      <c r="D24" s="12">
        <f t="shared" ref="D24:D29" si="6">D7*100/$D$5</f>
        <v>1.6854859746910917</v>
      </c>
      <c r="E24" s="12"/>
      <c r="F24" s="20"/>
      <c r="G24" s="20"/>
      <c r="H24" s="20"/>
      <c r="I24" s="152"/>
      <c r="J24" s="152"/>
      <c r="K24" s="152"/>
      <c r="L24" s="136"/>
      <c r="M24" s="136"/>
    </row>
    <row r="25" spans="1:13" ht="20.25" customHeight="1" x14ac:dyDescent="0.3">
      <c r="A25" s="7" t="s">
        <v>23</v>
      </c>
      <c r="B25" s="12">
        <f t="shared" si="4"/>
        <v>24.602906832895503</v>
      </c>
      <c r="C25" s="12">
        <f t="shared" si="5"/>
        <v>24.563578996679482</v>
      </c>
      <c r="D25" s="12">
        <f>D8*100/$D$5-0.03</f>
        <v>24.623559697400431</v>
      </c>
      <c r="E25" s="12"/>
      <c r="F25" s="212"/>
      <c r="G25" s="212"/>
      <c r="H25" s="212"/>
      <c r="I25" s="152"/>
      <c r="J25" s="152"/>
      <c r="K25" s="152"/>
      <c r="L25" s="136"/>
      <c r="M25" s="136"/>
    </row>
    <row r="26" spans="1:13" ht="20.25" customHeight="1" x14ac:dyDescent="0.5">
      <c r="A26" s="16" t="s">
        <v>22</v>
      </c>
      <c r="B26" s="12">
        <f t="shared" si="4"/>
        <v>22.835057903199161</v>
      </c>
      <c r="C26" s="12">
        <f t="shared" si="5"/>
        <v>25.652048113090565</v>
      </c>
      <c r="D26" s="12">
        <f t="shared" si="6"/>
        <v>19.206873971858879</v>
      </c>
      <c r="E26" s="12"/>
      <c r="F26" s="191"/>
      <c r="G26"/>
      <c r="H26"/>
      <c r="I26" s="152"/>
      <c r="J26" s="152"/>
      <c r="K26" s="152"/>
      <c r="L26" s="136"/>
      <c r="M26" s="136"/>
    </row>
    <row r="27" spans="1:13" ht="20.25" customHeight="1" x14ac:dyDescent="0.3">
      <c r="A27" s="16" t="s">
        <v>21</v>
      </c>
      <c r="B27" s="12">
        <f t="shared" si="4"/>
        <v>17.788005494424524</v>
      </c>
      <c r="C27" s="12">
        <f>C10*100/$C$5-0.03</f>
        <v>19.226809821022609</v>
      </c>
      <c r="D27" s="12">
        <f t="shared" si="6"/>
        <v>15.896237380593664</v>
      </c>
      <c r="E27" s="12"/>
      <c r="F27" s="148"/>
      <c r="G27" s="148"/>
      <c r="H27" s="148"/>
      <c r="I27" s="152"/>
      <c r="J27" s="152"/>
      <c r="K27" s="152"/>
      <c r="L27" s="136"/>
      <c r="M27" s="136"/>
    </row>
    <row r="28" spans="1:13" ht="20.25" customHeight="1" x14ac:dyDescent="0.3">
      <c r="A28" s="7" t="s">
        <v>20</v>
      </c>
      <c r="B28" s="12">
        <f t="shared" si="4"/>
        <v>19.281753686282631</v>
      </c>
      <c r="C28" s="12">
        <f t="shared" si="5"/>
        <v>18.421995343005552</v>
      </c>
      <c r="D28" s="12">
        <f t="shared" si="6"/>
        <v>20.389092077080196</v>
      </c>
      <c r="E28" s="12"/>
      <c r="F28" s="148"/>
      <c r="G28" s="148"/>
      <c r="H28" s="148"/>
      <c r="I28" s="152"/>
      <c r="J28" s="152"/>
      <c r="K28" s="152"/>
      <c r="L28" s="136"/>
      <c r="M28" s="136"/>
    </row>
    <row r="29" spans="1:13" ht="20.25" customHeight="1" x14ac:dyDescent="0.3">
      <c r="A29" s="13" t="s">
        <v>19</v>
      </c>
      <c r="B29" s="12">
        <f t="shared" si="4"/>
        <v>15.914751102724177</v>
      </c>
      <c r="C29" s="12">
        <f>C12*100/$C$5-0.03</f>
        <v>14.621620992298048</v>
      </c>
      <c r="D29" s="12">
        <f t="shared" si="6"/>
        <v>17.541618087830535</v>
      </c>
      <c r="E29" s="12"/>
      <c r="F29" s="148"/>
      <c r="G29" s="148"/>
      <c r="H29" s="148"/>
      <c r="I29" s="152"/>
      <c r="J29" s="152"/>
      <c r="K29" s="152"/>
      <c r="L29" s="136"/>
      <c r="M29" s="136"/>
    </row>
    <row r="30" spans="1:13" ht="20.25" customHeight="1" x14ac:dyDescent="0.3">
      <c r="A30" s="13" t="s">
        <v>18</v>
      </c>
      <c r="B30" s="12">
        <f t="shared" si="4"/>
        <v>3.3670025835584543</v>
      </c>
      <c r="C30" s="12">
        <f t="shared" si="5"/>
        <v>3.7703743507075047</v>
      </c>
      <c r="D30" s="12">
        <f>D13*100/$D$5+0.03</f>
        <v>2.8774739892496588</v>
      </c>
      <c r="E30" s="12"/>
      <c r="F30" s="148"/>
      <c r="G30" s="148"/>
      <c r="H30" s="148"/>
      <c r="I30" s="152"/>
      <c r="J30" s="152"/>
      <c r="K30" s="152"/>
      <c r="L30" s="136"/>
      <c r="M30" s="136"/>
    </row>
    <row r="31" spans="1:13" ht="20.25" customHeight="1" x14ac:dyDescent="0.3">
      <c r="A31" s="15" t="s">
        <v>17</v>
      </c>
      <c r="B31" s="12" t="s">
        <v>10</v>
      </c>
      <c r="C31" s="12" t="s">
        <v>10</v>
      </c>
      <c r="D31" s="12" t="s">
        <v>10</v>
      </c>
      <c r="E31" s="12"/>
      <c r="F31" s="148"/>
      <c r="G31" s="148"/>
      <c r="H31" s="148"/>
      <c r="I31" s="152"/>
      <c r="J31" s="152"/>
      <c r="K31" s="152"/>
      <c r="L31" s="136"/>
      <c r="M31" s="136"/>
    </row>
    <row r="32" spans="1:13" ht="20.25" customHeight="1" x14ac:dyDescent="0.3">
      <c r="A32" s="7" t="s">
        <v>16</v>
      </c>
      <c r="B32" s="12">
        <f>B15*100/$B$5</f>
        <v>14.40595606787212</v>
      </c>
      <c r="C32" s="12">
        <f>C15*100/$C$5</f>
        <v>11.484451425343419</v>
      </c>
      <c r="D32" s="12">
        <f>D15*100/$D$5</f>
        <v>18.168750898375738</v>
      </c>
      <c r="E32" s="12"/>
      <c r="F32" s="148"/>
      <c r="G32" s="148"/>
      <c r="H32" s="148"/>
      <c r="I32" s="152"/>
      <c r="J32" s="152"/>
      <c r="K32" s="152"/>
      <c r="L32" s="136"/>
      <c r="M32" s="136"/>
    </row>
    <row r="33" spans="1:13" ht="20.25" customHeight="1" x14ac:dyDescent="0.3">
      <c r="A33" s="15" t="s">
        <v>15</v>
      </c>
      <c r="B33" s="12">
        <f>B16*100/$B$5-0.03</f>
        <v>7.1313665325636171</v>
      </c>
      <c r="C33" s="12">
        <f>C16*100/$C$5</f>
        <v>4.9975888342357981</v>
      </c>
      <c r="D33" s="12">
        <f>D16*100/$D$5+0.03</f>
        <v>9.9782358118743524</v>
      </c>
      <c r="E33" s="12"/>
      <c r="F33" s="148"/>
      <c r="G33" s="148"/>
      <c r="H33" s="148"/>
      <c r="I33" s="152"/>
      <c r="J33" s="152"/>
      <c r="K33" s="152"/>
      <c r="L33" s="136"/>
      <c r="M33" s="136"/>
    </row>
    <row r="34" spans="1:13" ht="20.25" customHeight="1" x14ac:dyDescent="0.3">
      <c r="A34" s="15" t="s">
        <v>14</v>
      </c>
      <c r="B34" s="12">
        <f>B17*100/$B$5</f>
        <v>4.7717882552409936</v>
      </c>
      <c r="C34" s="12">
        <f>C17*100/$C$5+0.03</f>
        <v>5.4768923517821966</v>
      </c>
      <c r="D34" s="12">
        <f>D17*100/$D$5</f>
        <v>3.9022780146827869</v>
      </c>
      <c r="E34" s="12"/>
      <c r="F34" s="148"/>
      <c r="G34" s="148"/>
      <c r="H34" s="148"/>
      <c r="I34" s="152"/>
      <c r="J34" s="152"/>
      <c r="K34" s="152"/>
      <c r="L34" s="136"/>
      <c r="M34" s="136"/>
    </row>
    <row r="35" spans="1:13" ht="20.25" customHeight="1" x14ac:dyDescent="0.3">
      <c r="A35" s="15" t="s">
        <v>13</v>
      </c>
      <c r="B35" s="12">
        <f>B18*100/$B$5</f>
        <v>2.4728012800675092</v>
      </c>
      <c r="C35" s="12">
        <f>C18*100/$C$5</f>
        <v>1.0399702393254247</v>
      </c>
      <c r="D35" s="12">
        <f>D18*100/$D$5</f>
        <v>4.3182370718185963</v>
      </c>
      <c r="E35" s="12"/>
      <c r="F35" s="148"/>
      <c r="G35" s="148"/>
      <c r="H35" s="148"/>
      <c r="I35" s="152"/>
      <c r="J35" s="152"/>
      <c r="K35" s="152"/>
      <c r="L35" s="136"/>
      <c r="M35" s="136"/>
    </row>
    <row r="36" spans="1:13" ht="20.25" customHeight="1" x14ac:dyDescent="0.3">
      <c r="A36" s="13" t="s">
        <v>12</v>
      </c>
      <c r="B36" s="12" t="s">
        <v>10</v>
      </c>
      <c r="C36" s="12" t="s">
        <v>10</v>
      </c>
      <c r="D36" s="12" t="s">
        <v>10</v>
      </c>
      <c r="E36" s="12"/>
      <c r="F36" s="148"/>
      <c r="G36" s="148"/>
      <c r="H36" s="148"/>
      <c r="I36" s="152"/>
      <c r="J36" s="152"/>
      <c r="K36" s="152"/>
      <c r="L36" s="136"/>
      <c r="M36" s="136"/>
    </row>
    <row r="37" spans="1:13" ht="20.25" customHeight="1" x14ac:dyDescent="0.3">
      <c r="A37" s="13" t="s">
        <v>11</v>
      </c>
      <c r="B37" s="12" t="s">
        <v>10</v>
      </c>
      <c r="C37" s="12" t="s">
        <v>10</v>
      </c>
      <c r="D37" s="12" t="s">
        <v>10</v>
      </c>
      <c r="E37" s="12"/>
      <c r="F37" s="148"/>
      <c r="G37" s="148"/>
      <c r="H37" s="148"/>
      <c r="I37" s="152"/>
      <c r="J37" s="152"/>
      <c r="K37" s="152"/>
      <c r="L37" s="136"/>
      <c r="M37" s="136"/>
    </row>
    <row r="38" spans="1:13" ht="20.25" customHeight="1" x14ac:dyDescent="0.3">
      <c r="A38" s="11"/>
      <c r="B38" s="11"/>
      <c r="C38" s="213"/>
      <c r="D38" s="213"/>
      <c r="E38" s="188"/>
      <c r="F38" s="148"/>
      <c r="G38" s="148"/>
      <c r="H38" s="148"/>
      <c r="I38" s="152"/>
      <c r="J38" s="152"/>
      <c r="K38" s="152"/>
      <c r="L38" s="136"/>
      <c r="M38" s="136"/>
    </row>
    <row r="39" spans="1:13" ht="15" customHeight="1" x14ac:dyDescent="0.3">
      <c r="F39" s="148"/>
      <c r="G39" s="148"/>
      <c r="H39" s="148"/>
      <c r="I39" s="152"/>
      <c r="J39" s="152"/>
      <c r="K39" s="152"/>
      <c r="L39" s="136"/>
      <c r="M39" s="136"/>
    </row>
    <row r="40" spans="1:13" ht="15" customHeight="1" x14ac:dyDescent="0.3">
      <c r="A40" s="10" t="s">
        <v>9</v>
      </c>
      <c r="B40" s="9"/>
      <c r="C40" s="9"/>
      <c r="D40" s="9"/>
      <c r="E40" s="9"/>
      <c r="F40" s="148"/>
      <c r="G40" s="148"/>
      <c r="H40" s="148"/>
      <c r="I40" s="152"/>
      <c r="J40" s="152"/>
      <c r="K40" s="152"/>
      <c r="L40" s="136"/>
      <c r="M40" s="136"/>
    </row>
    <row r="41" spans="1:13" ht="15" customHeight="1" x14ac:dyDescent="0.3">
      <c r="B41" s="9"/>
      <c r="C41" s="9"/>
      <c r="D41" s="9"/>
      <c r="E41" s="9"/>
      <c r="F41" s="7"/>
      <c r="G41" s="7"/>
      <c r="H41" s="7"/>
      <c r="I41" s="7"/>
      <c r="J41" s="7"/>
      <c r="K41" s="7"/>
      <c r="L41" s="7"/>
      <c r="M41" s="7"/>
    </row>
    <row r="42" spans="1:13" ht="15" customHeight="1" x14ac:dyDescent="0.3">
      <c r="B42" s="9"/>
      <c r="C42" s="9"/>
      <c r="D42" s="9"/>
      <c r="E42" s="9"/>
      <c r="F42" s="7"/>
      <c r="G42" s="7"/>
      <c r="H42" s="7"/>
      <c r="I42" s="7"/>
      <c r="J42" s="7"/>
      <c r="K42" s="7"/>
      <c r="L42" s="7"/>
      <c r="M42" s="7"/>
    </row>
    <row r="43" spans="1:13" ht="15" customHeight="1" x14ac:dyDescent="0.3">
      <c r="B43" s="9"/>
      <c r="C43" s="9"/>
      <c r="D43" s="9"/>
      <c r="E43" s="9"/>
      <c r="F43" s="7"/>
      <c r="G43" s="7"/>
      <c r="H43" s="7"/>
      <c r="I43" s="7"/>
      <c r="J43" s="7"/>
      <c r="K43" s="7"/>
      <c r="L43" s="7"/>
      <c r="M43" s="7"/>
    </row>
    <row r="44" spans="1:13" ht="15" customHeight="1" x14ac:dyDescent="0.3">
      <c r="B44" s="9"/>
      <c r="C44" s="9"/>
      <c r="D44" s="9"/>
      <c r="E44" s="9"/>
      <c r="F44" s="7"/>
      <c r="G44" s="7"/>
      <c r="H44" s="7"/>
      <c r="I44" s="7"/>
      <c r="J44" s="7"/>
      <c r="K44" s="7"/>
      <c r="L44" s="7"/>
      <c r="M44" s="7"/>
    </row>
    <row r="45" spans="1:13" ht="15" customHeight="1" x14ac:dyDescent="0.3">
      <c r="B45" s="9"/>
      <c r="C45" s="9"/>
      <c r="D45" s="9"/>
      <c r="E45" s="9"/>
      <c r="F45" s="7"/>
      <c r="G45" s="7"/>
      <c r="H45" s="7"/>
      <c r="I45" s="7"/>
      <c r="J45" s="7"/>
      <c r="K45" s="7"/>
      <c r="L45" s="7"/>
      <c r="M45" s="7"/>
    </row>
    <row r="46" spans="1:13" ht="15" customHeight="1" x14ac:dyDescent="0.3">
      <c r="B46" s="9"/>
      <c r="C46" s="9"/>
      <c r="D46" s="9"/>
      <c r="E46" s="9"/>
      <c r="F46" s="7"/>
      <c r="G46" s="7"/>
      <c r="H46" s="7"/>
      <c r="I46" s="7"/>
      <c r="J46" s="7"/>
      <c r="K46" s="7"/>
      <c r="L46" s="7"/>
      <c r="M46" s="7"/>
    </row>
    <row r="47" spans="1:13" ht="15" customHeight="1" x14ac:dyDescent="0.3">
      <c r="B47" s="9"/>
      <c r="C47" s="9"/>
      <c r="D47" s="9"/>
      <c r="E47" s="9"/>
      <c r="F47" s="7"/>
      <c r="G47" s="7"/>
      <c r="H47" s="7"/>
      <c r="I47" s="7"/>
      <c r="J47" s="7"/>
      <c r="K47" s="7"/>
      <c r="L47" s="7"/>
      <c r="M47" s="7"/>
    </row>
    <row r="48" spans="1:13" ht="15" customHeight="1" x14ac:dyDescent="0.3">
      <c r="B48" s="9"/>
      <c r="C48" s="9"/>
      <c r="D48" s="9"/>
      <c r="E48" s="9"/>
      <c r="F48" s="7"/>
      <c r="G48" s="7"/>
      <c r="H48" s="7"/>
      <c r="I48" s="7"/>
      <c r="J48" s="7"/>
      <c r="K48" s="7"/>
      <c r="L48" s="7"/>
      <c r="M48" s="7"/>
    </row>
    <row r="49" spans="2:5" s="7" customFormat="1" ht="15" customHeight="1" x14ac:dyDescent="0.3">
      <c r="B49" s="9"/>
      <c r="C49" s="9"/>
      <c r="D49" s="9"/>
      <c r="E49" s="9"/>
    </row>
    <row r="50" spans="2:5" s="7" customFormat="1" ht="15" customHeight="1" x14ac:dyDescent="0.3">
      <c r="B50" s="9"/>
      <c r="C50" s="9"/>
      <c r="D50" s="9"/>
      <c r="E50" s="9"/>
    </row>
    <row r="51" spans="2:5" s="7" customFormat="1" ht="15" customHeight="1" x14ac:dyDescent="0.3">
      <c r="B51" s="9"/>
      <c r="C51" s="9"/>
      <c r="D51" s="9"/>
      <c r="E51" s="9"/>
    </row>
    <row r="52" spans="2:5" s="7" customFormat="1" ht="15" customHeight="1" x14ac:dyDescent="0.3">
      <c r="B52" s="9"/>
      <c r="C52" s="9"/>
      <c r="D52" s="9"/>
      <c r="E52" s="9"/>
    </row>
    <row r="53" spans="2:5" s="7" customFormat="1" ht="15" customHeight="1" x14ac:dyDescent="0.3">
      <c r="B53" s="9"/>
      <c r="C53" s="9"/>
      <c r="D53" s="9"/>
      <c r="E53" s="9"/>
    </row>
    <row r="54" spans="2:5" s="7" customFormat="1" ht="15" customHeight="1" x14ac:dyDescent="0.3">
      <c r="B54" s="9"/>
      <c r="C54" s="9"/>
      <c r="D54" s="9"/>
      <c r="E54" s="9"/>
    </row>
    <row r="55" spans="2:5" s="7" customFormat="1" ht="15" customHeight="1" x14ac:dyDescent="0.3">
      <c r="B55" s="9"/>
      <c r="C55" s="9"/>
      <c r="D55" s="9"/>
      <c r="E55" s="9"/>
    </row>
    <row r="56" spans="2:5" s="7" customFormat="1" ht="15" customHeight="1" x14ac:dyDescent="0.3">
      <c r="B56" s="9"/>
      <c r="C56" s="9"/>
      <c r="D56" s="9"/>
      <c r="E56" s="9"/>
    </row>
    <row r="57" spans="2:5" s="7" customFormat="1" ht="15" customHeight="1" x14ac:dyDescent="0.3">
      <c r="B57" s="9"/>
      <c r="C57" s="9"/>
      <c r="D57" s="9"/>
      <c r="E57" s="9"/>
    </row>
    <row r="58" spans="2:5" s="7" customFormat="1" ht="15" customHeight="1" x14ac:dyDescent="0.3">
      <c r="B58" s="9"/>
      <c r="C58" s="9"/>
      <c r="D58" s="9"/>
      <c r="E58" s="9"/>
    </row>
    <row r="59" spans="2:5" s="7" customFormat="1" ht="15" customHeight="1" x14ac:dyDescent="0.3">
      <c r="B59" s="9"/>
      <c r="C59" s="9"/>
      <c r="D59" s="9"/>
      <c r="E59" s="9"/>
    </row>
    <row r="60" spans="2:5" s="7" customFormat="1" ht="15" customHeight="1" x14ac:dyDescent="0.3">
      <c r="B60" s="9"/>
      <c r="C60" s="9"/>
      <c r="D60" s="9"/>
      <c r="E60" s="9"/>
    </row>
    <row r="61" spans="2:5" s="7" customFormat="1" ht="15" customHeight="1" x14ac:dyDescent="0.3">
      <c r="B61" s="9"/>
      <c r="C61" s="9"/>
      <c r="D61" s="9"/>
      <c r="E61" s="9"/>
    </row>
    <row r="62" spans="2:5" s="7" customFormat="1" ht="15" customHeight="1" x14ac:dyDescent="0.3">
      <c r="B62" s="9"/>
      <c r="C62" s="9"/>
      <c r="D62" s="9"/>
      <c r="E62" s="9"/>
    </row>
    <row r="63" spans="2:5" s="7" customFormat="1" ht="15" customHeight="1" x14ac:dyDescent="0.3">
      <c r="B63" s="9"/>
      <c r="C63" s="9"/>
      <c r="D63" s="9"/>
      <c r="E63" s="9"/>
    </row>
    <row r="64" spans="2:5" s="7" customFormat="1" ht="15" customHeight="1" x14ac:dyDescent="0.3"/>
    <row r="65" s="7" customFormat="1" ht="15" customHeight="1" x14ac:dyDescent="0.3"/>
    <row r="66" s="7" customFormat="1" ht="15" customHeight="1" x14ac:dyDescent="0.3"/>
    <row r="67" s="7" customFormat="1" ht="15" customHeight="1" x14ac:dyDescent="0.3"/>
    <row r="68" s="7" customFormat="1" ht="15" customHeight="1" x14ac:dyDescent="0.3"/>
    <row r="69" s="7" customFormat="1" ht="15" customHeight="1" x14ac:dyDescent="0.3"/>
    <row r="70" s="7" customFormat="1" ht="15" customHeight="1" x14ac:dyDescent="0.3"/>
    <row r="71" s="7" customFormat="1" ht="15" customHeight="1" x14ac:dyDescent="0.3"/>
    <row r="72" s="7" customFormat="1" ht="15" customHeight="1" x14ac:dyDescent="0.3"/>
    <row r="73" s="7" customFormat="1" ht="15" customHeight="1" x14ac:dyDescent="0.3"/>
    <row r="74" s="7" customFormat="1" ht="15" customHeight="1" x14ac:dyDescent="0.3"/>
    <row r="75" s="7" customFormat="1" ht="15" customHeight="1" x14ac:dyDescent="0.3"/>
    <row r="76" s="7" customFormat="1" ht="15" customHeight="1" x14ac:dyDescent="0.3"/>
    <row r="77" s="7" customFormat="1" ht="15" customHeight="1" x14ac:dyDescent="0.3"/>
    <row r="78" s="7" customFormat="1" ht="15" customHeight="1" x14ac:dyDescent="0.3"/>
    <row r="79" s="7" customFormat="1" ht="15" customHeight="1" x14ac:dyDescent="0.3"/>
    <row r="80" s="7" customFormat="1" ht="15" customHeight="1" x14ac:dyDescent="0.3"/>
    <row r="81" s="7" customFormat="1" ht="15" customHeight="1" x14ac:dyDescent="0.3"/>
    <row r="82" s="7" customFormat="1" ht="15" customHeight="1" x14ac:dyDescent="0.3"/>
    <row r="83" s="7" customFormat="1" ht="15" customHeight="1" x14ac:dyDescent="0.3"/>
    <row r="84" s="7" customFormat="1" ht="15" customHeight="1" x14ac:dyDescent="0.3"/>
    <row r="85" s="7" customFormat="1" ht="15" customHeight="1" x14ac:dyDescent="0.3"/>
    <row r="86" s="7" customFormat="1" ht="15" customHeight="1" x14ac:dyDescent="0.3"/>
    <row r="87" s="7" customFormat="1" ht="15" customHeight="1" x14ac:dyDescent="0.3"/>
    <row r="88" s="7" customFormat="1" ht="15" customHeight="1" x14ac:dyDescent="0.3"/>
    <row r="89" s="7" customFormat="1" ht="15" customHeight="1" x14ac:dyDescent="0.3"/>
    <row r="90" s="7" customFormat="1" ht="15" customHeight="1" x14ac:dyDescent="0.3"/>
    <row r="91" s="7" customFormat="1" ht="15" customHeight="1" x14ac:dyDescent="0.3"/>
    <row r="92" s="7" customFormat="1" ht="15" customHeight="1" x14ac:dyDescent="0.3"/>
    <row r="93" s="7" customFormat="1" ht="15" customHeight="1" x14ac:dyDescent="0.3"/>
    <row r="94" s="7" customFormat="1" ht="15" customHeight="1" x14ac:dyDescent="0.3"/>
    <row r="95" s="7" customFormat="1" ht="15" customHeight="1" x14ac:dyDescent="0.3"/>
    <row r="96" s="7" customFormat="1" ht="15" customHeight="1" x14ac:dyDescent="0.3"/>
    <row r="97" s="7" customFormat="1" ht="15" customHeight="1" x14ac:dyDescent="0.3"/>
    <row r="98" s="7" customFormat="1" ht="15" customHeight="1" x14ac:dyDescent="0.3"/>
    <row r="99" s="7" customFormat="1" ht="15" customHeight="1" x14ac:dyDescent="0.3"/>
    <row r="100" s="7" customFormat="1" ht="15" customHeight="1" x14ac:dyDescent="0.3"/>
    <row r="101" s="7" customFormat="1" ht="15" customHeight="1" x14ac:dyDescent="0.3"/>
    <row r="102" s="7" customFormat="1" ht="15" customHeight="1" x14ac:dyDescent="0.3"/>
    <row r="103" s="7" customFormat="1" ht="15" customHeight="1" x14ac:dyDescent="0.3"/>
    <row r="104" s="7" customFormat="1" ht="15" customHeight="1" x14ac:dyDescent="0.3"/>
    <row r="105" s="7" customFormat="1" ht="5.25" customHeight="1" x14ac:dyDescent="0.3"/>
    <row r="65536" spans="13:13" s="7" customFormat="1" ht="26.25" customHeight="1" x14ac:dyDescent="0.3">
      <c r="M65536" s="6"/>
    </row>
  </sheetData>
  <mergeCells count="2">
    <mergeCell ref="B4:D4"/>
    <mergeCell ref="B21:D21"/>
  </mergeCells>
  <pageMargins left="0.70866141732283472" right="0.70866141732283472" top="0.74803149606299213" bottom="0.35433070866141736" header="0.31496062992125984" footer="0.31496062992125984"/>
  <pageSetup paperSize="9" orientation="portrait" horizontalDpi="4294967293" r:id="rId1"/>
  <headerFooter>
    <oddHeader>&amp;C&amp;"TH SarabunPSK,ธรรมดา"&amp;16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ตารางที่1ไตรมาส3 2563</vt:lpstr>
      <vt:lpstr>ตารางที่2 ไตรมาส3 2563</vt:lpstr>
      <vt:lpstr>ตารางที่3 ไตรมาส3 2563</vt:lpstr>
      <vt:lpstr>ตารางที่4 ไตรมาส3 2563</vt:lpstr>
      <vt:lpstr>ตารางที่5 ไตรมาส3 2563</vt:lpstr>
      <vt:lpstr>ตารางที่6 ไตรมาส3 2563</vt:lpstr>
      <vt:lpstr>ตารางที่7 ไตรมาส3 2563</vt:lpstr>
    </vt:vector>
  </TitlesOfParts>
  <Company>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USER</cp:lastModifiedBy>
  <cp:lastPrinted>2020-11-27T08:53:06Z</cp:lastPrinted>
  <dcterms:created xsi:type="dcterms:W3CDTF">2001-06-27T09:38:18Z</dcterms:created>
  <dcterms:modified xsi:type="dcterms:W3CDTF">2020-11-27T09:38:37Z</dcterms:modified>
</cp:coreProperties>
</file>