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+กลุ่มวิชาการสถิติและวางแผน\0+ตารางข้อมูลประมวลผลโครงการต่าง ๆ ที่สำคัญ\โครงการสำรวจภาวะการทำงานของประชากร (สรง.)\รายงาน_สรง\2564\"/>
    </mc:Choice>
  </mc:AlternateContent>
  <bookViews>
    <workbookView xWindow="0" yWindow="0" windowWidth="20490" windowHeight="7650" tabRatio="730" activeTab="1"/>
  </bookViews>
  <sheets>
    <sheet name="Sheet4" sheetId="4" r:id="rId1"/>
    <sheet name="Sheet4 (2)" sheetId="12" r:id="rId2"/>
  </sheets>
  <definedNames>
    <definedName name="_xlnm.Print_Area" localSheetId="0">Sheet4!$A$1:$M$26</definedName>
    <definedName name="_xlnm.Print_Area" localSheetId="1">'Sheet4 (2)'!$A$1:$L$26</definedName>
  </definedNames>
  <calcPr calcId="162913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" l="1"/>
  <c r="B20" i="4"/>
  <c r="B21" i="4"/>
  <c r="B22" i="4"/>
  <c r="B23" i="4"/>
  <c r="B24" i="4"/>
  <c r="B25" i="4"/>
  <c r="B26" i="4"/>
  <c r="B18" i="4"/>
  <c r="N19" i="4"/>
  <c r="N20" i="4"/>
  <c r="N21" i="4"/>
  <c r="N22" i="4"/>
  <c r="N23" i="4"/>
  <c r="N24" i="4"/>
  <c r="N25" i="4"/>
  <c r="N26" i="4"/>
  <c r="N18" i="4"/>
  <c r="C18" i="12"/>
  <c r="D18" i="12"/>
  <c r="E18" i="12"/>
  <c r="F18" i="12"/>
  <c r="G18" i="12"/>
  <c r="H18" i="12"/>
  <c r="I18" i="12"/>
  <c r="J18" i="12"/>
  <c r="K18" i="12"/>
  <c r="L18" i="12"/>
  <c r="C19" i="12"/>
  <c r="D19" i="12"/>
  <c r="E19" i="12"/>
  <c r="F19" i="12"/>
  <c r="G19" i="12"/>
  <c r="H19" i="12"/>
  <c r="I19" i="12"/>
  <c r="J19" i="12"/>
  <c r="K19" i="12"/>
  <c r="L19" i="12"/>
  <c r="C20" i="12"/>
  <c r="D20" i="12"/>
  <c r="E20" i="12"/>
  <c r="F20" i="12"/>
  <c r="G20" i="12"/>
  <c r="H20" i="12"/>
  <c r="I20" i="12"/>
  <c r="J20" i="12"/>
  <c r="K20" i="12"/>
  <c r="L20" i="12"/>
  <c r="C21" i="12"/>
  <c r="D21" i="12"/>
  <c r="E21" i="12"/>
  <c r="F21" i="12"/>
  <c r="G21" i="12"/>
  <c r="H21" i="12"/>
  <c r="I21" i="12"/>
  <c r="J21" i="12"/>
  <c r="K21" i="12"/>
  <c r="L21" i="12"/>
  <c r="C22" i="12"/>
  <c r="D22" i="12"/>
  <c r="E22" i="12"/>
  <c r="F22" i="12"/>
  <c r="G22" i="12"/>
  <c r="H22" i="12"/>
  <c r="I22" i="12"/>
  <c r="J22" i="12"/>
  <c r="K22" i="12"/>
  <c r="L22" i="12"/>
  <c r="C23" i="12"/>
  <c r="D23" i="12"/>
  <c r="E23" i="12"/>
  <c r="F23" i="12"/>
  <c r="G23" i="12"/>
  <c r="H23" i="12"/>
  <c r="I23" i="12"/>
  <c r="J23" i="12"/>
  <c r="K23" i="12"/>
  <c r="L23" i="12"/>
  <c r="C24" i="12"/>
  <c r="D24" i="12"/>
  <c r="E24" i="12"/>
  <c r="F24" i="12"/>
  <c r="G24" i="12"/>
  <c r="H24" i="12"/>
  <c r="I24" i="12"/>
  <c r="J24" i="12"/>
  <c r="K24" i="12"/>
  <c r="L24" i="12"/>
  <c r="C25" i="12"/>
  <c r="D25" i="12"/>
  <c r="E25" i="12"/>
  <c r="F25" i="12"/>
  <c r="G25" i="12"/>
  <c r="H25" i="12"/>
  <c r="I25" i="12"/>
  <c r="J25" i="12"/>
  <c r="K25" i="12"/>
  <c r="L25" i="12"/>
  <c r="C26" i="12"/>
  <c r="D26" i="12"/>
  <c r="E26" i="12"/>
  <c r="F26" i="12"/>
  <c r="G26" i="12"/>
  <c r="H26" i="12"/>
  <c r="I26" i="12"/>
  <c r="J26" i="12"/>
  <c r="K26" i="12"/>
  <c r="L26" i="12"/>
  <c r="B19" i="12"/>
  <c r="B20" i="12"/>
  <c r="B21" i="12"/>
  <c r="B22" i="12"/>
  <c r="B23" i="12"/>
  <c r="B24" i="12"/>
  <c r="B25" i="12"/>
  <c r="B26" i="12"/>
  <c r="B18" i="12"/>
  <c r="L74" i="12"/>
  <c r="K74" i="12"/>
  <c r="J74" i="12"/>
  <c r="I74" i="12"/>
  <c r="H74" i="12"/>
  <c r="G74" i="12"/>
  <c r="F74" i="12"/>
  <c r="E74" i="12"/>
  <c r="D74" i="12"/>
  <c r="C74" i="12"/>
  <c r="B74" i="12"/>
  <c r="L69" i="12"/>
  <c r="K69" i="12"/>
  <c r="J69" i="12"/>
  <c r="I69" i="12"/>
  <c r="H69" i="12"/>
  <c r="G69" i="12"/>
  <c r="F69" i="12"/>
  <c r="E69" i="12"/>
  <c r="D69" i="12"/>
  <c r="C69" i="12"/>
  <c r="B69" i="12"/>
  <c r="L64" i="12"/>
  <c r="K64" i="12"/>
  <c r="J64" i="12"/>
  <c r="I64" i="12"/>
  <c r="H64" i="12"/>
  <c r="G64" i="12"/>
  <c r="F64" i="12"/>
  <c r="E64" i="12"/>
  <c r="D64" i="12"/>
  <c r="C64" i="12"/>
  <c r="B64" i="12"/>
  <c r="L59" i="12"/>
  <c r="K59" i="12"/>
  <c r="J59" i="12"/>
  <c r="I59" i="12"/>
  <c r="H59" i="12"/>
  <c r="G59" i="12"/>
  <c r="F59" i="12"/>
  <c r="E59" i="12"/>
  <c r="D59" i="12"/>
  <c r="C59" i="12"/>
  <c r="B59" i="12"/>
  <c r="L54" i="12"/>
  <c r="K54" i="12"/>
  <c r="J54" i="12"/>
  <c r="I54" i="12"/>
  <c r="H54" i="12"/>
  <c r="G54" i="12"/>
  <c r="F54" i="12"/>
  <c r="E54" i="12"/>
  <c r="D54" i="12"/>
  <c r="C54" i="12"/>
  <c r="B54" i="12"/>
  <c r="L49" i="12"/>
  <c r="K49" i="12"/>
  <c r="J49" i="12"/>
  <c r="I49" i="12"/>
  <c r="H49" i="12"/>
  <c r="G49" i="12"/>
  <c r="F49" i="12"/>
  <c r="E49" i="12"/>
  <c r="D49" i="12"/>
  <c r="C49" i="12"/>
  <c r="B49" i="12"/>
  <c r="L44" i="12"/>
  <c r="K44" i="12"/>
  <c r="J44" i="12"/>
  <c r="I44" i="12"/>
  <c r="H44" i="12"/>
  <c r="G44" i="12"/>
  <c r="F44" i="12"/>
  <c r="E44" i="12"/>
  <c r="D44" i="12"/>
  <c r="C44" i="12"/>
  <c r="B44" i="12"/>
  <c r="L39" i="12"/>
  <c r="K39" i="12"/>
  <c r="J39" i="12"/>
  <c r="I39" i="12"/>
  <c r="H39" i="12"/>
  <c r="G39" i="12"/>
  <c r="F39" i="12"/>
  <c r="E39" i="12"/>
  <c r="D39" i="12"/>
  <c r="C39" i="12"/>
  <c r="B39" i="12"/>
  <c r="L34" i="12"/>
  <c r="K34" i="12"/>
  <c r="J34" i="12"/>
  <c r="I34" i="12"/>
  <c r="H34" i="12"/>
  <c r="G34" i="12"/>
  <c r="F34" i="12"/>
  <c r="E34" i="12"/>
  <c r="D34" i="12"/>
  <c r="C34" i="12"/>
  <c r="B34" i="12"/>
  <c r="C23" i="4" l="1"/>
  <c r="C21" i="4"/>
  <c r="C19" i="4"/>
  <c r="C18" i="4"/>
  <c r="C26" i="4"/>
  <c r="D26" i="4"/>
  <c r="E26" i="4"/>
  <c r="F26" i="4"/>
  <c r="G26" i="4"/>
  <c r="H26" i="4"/>
  <c r="I26" i="4"/>
  <c r="J26" i="4"/>
  <c r="K26" i="4"/>
  <c r="L26" i="4"/>
  <c r="M26" i="4"/>
  <c r="D19" i="4"/>
  <c r="E19" i="4"/>
  <c r="F19" i="4"/>
  <c r="G19" i="4"/>
  <c r="H19" i="4"/>
  <c r="I19" i="4"/>
  <c r="J19" i="4"/>
  <c r="K19" i="4"/>
  <c r="L19" i="4"/>
  <c r="M19" i="4"/>
  <c r="C20" i="4"/>
  <c r="D20" i="4"/>
  <c r="E20" i="4"/>
  <c r="F20" i="4"/>
  <c r="G20" i="4"/>
  <c r="H20" i="4"/>
  <c r="I20" i="4"/>
  <c r="J20" i="4"/>
  <c r="K20" i="4"/>
  <c r="L20" i="4"/>
  <c r="M20" i="4"/>
  <c r="D21" i="4"/>
  <c r="E21" i="4"/>
  <c r="F21" i="4"/>
  <c r="G21" i="4"/>
  <c r="H21" i="4"/>
  <c r="I21" i="4"/>
  <c r="J21" i="4"/>
  <c r="K21" i="4"/>
  <c r="L21" i="4"/>
  <c r="M21" i="4"/>
  <c r="C22" i="4"/>
  <c r="D22" i="4"/>
  <c r="E22" i="4"/>
  <c r="F22" i="4"/>
  <c r="G22" i="4"/>
  <c r="H22" i="4"/>
  <c r="I22" i="4"/>
  <c r="J22" i="4"/>
  <c r="K22" i="4"/>
  <c r="L22" i="4"/>
  <c r="M22" i="4"/>
  <c r="D23" i="4"/>
  <c r="E23" i="4"/>
  <c r="F23" i="4"/>
  <c r="G23" i="4"/>
  <c r="H23" i="4"/>
  <c r="I23" i="4"/>
  <c r="J23" i="4"/>
  <c r="K23" i="4"/>
  <c r="L23" i="4"/>
  <c r="M23" i="4"/>
  <c r="C24" i="4"/>
  <c r="D24" i="4"/>
  <c r="E24" i="4"/>
  <c r="F24" i="4"/>
  <c r="G24" i="4"/>
  <c r="H24" i="4"/>
  <c r="I24" i="4"/>
  <c r="J24" i="4"/>
  <c r="K24" i="4"/>
  <c r="L24" i="4"/>
  <c r="M24" i="4"/>
  <c r="C25" i="4"/>
  <c r="D25" i="4"/>
  <c r="E25" i="4"/>
  <c r="F25" i="4"/>
  <c r="G25" i="4"/>
  <c r="H25" i="4"/>
  <c r="I25" i="4"/>
  <c r="J25" i="4"/>
  <c r="K25" i="4"/>
  <c r="L25" i="4"/>
  <c r="M25" i="4"/>
  <c r="D18" i="4"/>
  <c r="E18" i="4"/>
  <c r="F18" i="4"/>
  <c r="G18" i="4"/>
  <c r="H18" i="4"/>
  <c r="I18" i="4"/>
  <c r="J18" i="4"/>
  <c r="K18" i="4"/>
  <c r="L18" i="4"/>
  <c r="M18" i="4"/>
  <c r="M74" i="4" l="1"/>
  <c r="L74" i="4"/>
  <c r="K74" i="4"/>
  <c r="J74" i="4"/>
  <c r="I74" i="4"/>
  <c r="H74" i="4"/>
  <c r="G74" i="4"/>
  <c r="F74" i="4"/>
  <c r="E74" i="4"/>
  <c r="D74" i="4"/>
  <c r="C74" i="4"/>
  <c r="B74" i="4"/>
  <c r="M69" i="4"/>
  <c r="L69" i="4"/>
  <c r="K69" i="4"/>
  <c r="J69" i="4"/>
  <c r="I69" i="4"/>
  <c r="H69" i="4"/>
  <c r="G69" i="4"/>
  <c r="F69" i="4"/>
  <c r="E69" i="4"/>
  <c r="D69" i="4"/>
  <c r="C69" i="4"/>
  <c r="B69" i="4"/>
  <c r="M64" i="4"/>
  <c r="L64" i="4"/>
  <c r="K64" i="4"/>
  <c r="J64" i="4"/>
  <c r="I64" i="4"/>
  <c r="H64" i="4"/>
  <c r="G64" i="4"/>
  <c r="F64" i="4"/>
  <c r="E64" i="4"/>
  <c r="D64" i="4"/>
  <c r="C64" i="4"/>
  <c r="B64" i="4"/>
  <c r="M59" i="4"/>
  <c r="L59" i="4"/>
  <c r="K59" i="4"/>
  <c r="J59" i="4"/>
  <c r="I59" i="4"/>
  <c r="H59" i="4"/>
  <c r="G59" i="4"/>
  <c r="F59" i="4"/>
  <c r="E59" i="4"/>
  <c r="D59" i="4"/>
  <c r="C59" i="4"/>
  <c r="B59" i="4"/>
  <c r="M54" i="4"/>
  <c r="L54" i="4"/>
  <c r="K54" i="4"/>
  <c r="J54" i="4"/>
  <c r="I54" i="4"/>
  <c r="H54" i="4"/>
  <c r="G54" i="4"/>
  <c r="F54" i="4"/>
  <c r="E54" i="4"/>
  <c r="D54" i="4"/>
  <c r="C54" i="4"/>
  <c r="B54" i="4"/>
  <c r="M49" i="4"/>
  <c r="L49" i="4"/>
  <c r="K49" i="4"/>
  <c r="J49" i="4"/>
  <c r="I49" i="4"/>
  <c r="H49" i="4"/>
  <c r="G49" i="4"/>
  <c r="F49" i="4"/>
  <c r="E49" i="4"/>
  <c r="D49" i="4"/>
  <c r="C49" i="4"/>
  <c r="B49" i="4"/>
  <c r="M44" i="4"/>
  <c r="L44" i="4"/>
  <c r="K44" i="4"/>
  <c r="J44" i="4"/>
  <c r="I44" i="4"/>
  <c r="H44" i="4"/>
  <c r="G44" i="4"/>
  <c r="F44" i="4"/>
  <c r="E44" i="4"/>
  <c r="D44" i="4"/>
  <c r="C44" i="4"/>
  <c r="B44" i="4"/>
  <c r="M39" i="4"/>
  <c r="L39" i="4"/>
  <c r="K39" i="4"/>
  <c r="J39" i="4"/>
  <c r="I39" i="4"/>
  <c r="H39" i="4"/>
  <c r="G39" i="4"/>
  <c r="F39" i="4"/>
  <c r="E39" i="4"/>
  <c r="D39" i="4"/>
  <c r="C39" i="4"/>
  <c r="B39" i="4"/>
  <c r="C34" i="4"/>
  <c r="D34" i="4"/>
  <c r="E34" i="4"/>
  <c r="F34" i="4"/>
  <c r="G34" i="4"/>
  <c r="H34" i="4"/>
  <c r="I34" i="4"/>
  <c r="J34" i="4"/>
  <c r="K34" i="4"/>
  <c r="L34" i="4"/>
  <c r="M34" i="4"/>
  <c r="B34" i="4"/>
</calcChain>
</file>

<file path=xl/sharedStrings.xml><?xml version="1.0" encoding="utf-8"?>
<sst xmlns="http://schemas.openxmlformats.org/spreadsheetml/2006/main" count="214" uniqueCount="130">
  <si>
    <t>รวม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</si>
  <si>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</si>
  <si>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</si>
  <si>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</si>
  <si>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        </t>
  </si>
  <si>
    <t xml:space="preserve">  นครพนม                           </t>
  </si>
  <si>
    <t>การศึกษา</t>
  </si>
  <si>
    <t>ไม่ทราบ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</si>
  <si>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</si>
  <si>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</si>
  <si>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</si>
  <si>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</si>
  <si>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</si>
  <si>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</si>
  <si>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</si>
  <si>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</si>
  <si>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</si>
  <si>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</si>
  <si>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</si>
  <si>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</si>
  <si>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สุขภาพและ</t>
  </si>
  <si>
    <t>ศิลปะ</t>
  </si>
  <si>
    <t>ลูกจ้างใน</t>
  </si>
  <si>
    <t>องค์การ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</si>
  <si>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</si>
  <si>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</si>
  <si>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</si>
  <si>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</si>
  <si>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</si>
  <si>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</si>
  <si>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</si>
  <si>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</si>
  <si>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</si>
  <si>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</si>
  <si>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</si>
  <si>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</si>
  <si>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</si>
  <si>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</si>
  <si>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</si>
  <si>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</si>
  <si>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</si>
  <si>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</si>
  <si>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</si>
  <si>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</si>
  <si>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</si>
  <si>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</si>
  <si>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</si>
  <si>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</si>
  <si>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</si>
  <si>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</si>
  <si>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</si>
  <si>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</si>
  <si>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</si>
  <si>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</si>
  <si>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</si>
  <si>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</si>
  <si>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อุตสาหกรรม</t>
  </si>
  <si>
    <t>1) cty164</t>
  </si>
  <si>
    <t>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</si>
  <si>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</si>
  <si>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</si>
  <si>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</si>
  <si>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</si>
  <si>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</si>
  <si>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</si>
  <si>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</si>
  <si>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</si>
  <si>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</si>
  <si>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</si>
  <si>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</si>
  <si>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</si>
  <si>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</si>
  <si>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1) cty264</t>
  </si>
  <si>
    <t>1) cty364</t>
  </si>
  <si>
    <t>1) cty464</t>
  </si>
  <si>
    <t>1) cty</t>
  </si>
  <si>
    <t>11) cty_m164</t>
  </si>
  <si>
    <t>11) cty_m264</t>
  </si>
  <si>
    <t>11) cty_m364</t>
  </si>
  <si>
    <t>11) cty_m464</t>
  </si>
  <si>
    <t>11) cty_m</t>
  </si>
  <si>
    <t>12) cty_f164</t>
  </si>
  <si>
    <t>12) cty_f264</t>
  </si>
  <si>
    <t>12) cty_f364</t>
  </si>
  <si>
    <t>12) cty_f464</t>
  </si>
  <si>
    <t>12) cty_f</t>
  </si>
  <si>
    <t>2) reg</t>
  </si>
  <si>
    <t>2) reg164</t>
  </si>
  <si>
    <t>2) reg264</t>
  </si>
  <si>
    <t>2) reg364</t>
  </si>
  <si>
    <t>2) reg464</t>
  </si>
  <si>
    <t>21) reg_m</t>
  </si>
  <si>
    <t>21) reg_m164</t>
  </si>
  <si>
    <t>21) reg_m264</t>
  </si>
  <si>
    <t>21) reg_m364</t>
  </si>
  <si>
    <t>21) reg_m464</t>
  </si>
  <si>
    <t>22) reg_f</t>
  </si>
  <si>
    <t>22) reg_f164</t>
  </si>
  <si>
    <t>22) reg_f264</t>
  </si>
  <si>
    <t>22) reg_f364</t>
  </si>
  <si>
    <t>22) reg_f464</t>
  </si>
  <si>
    <t>32) pvn_f</t>
  </si>
  <si>
    <t>32) pvn_f164</t>
  </si>
  <si>
    <t>32) pvn_f264</t>
  </si>
  <si>
    <t>32) pvn_f364</t>
  </si>
  <si>
    <t>32) pvn_f464</t>
  </si>
  <si>
    <t>31) pvn_m</t>
  </si>
  <si>
    <t>31) pvn_m164</t>
  </si>
  <si>
    <t>31) pvn_m264</t>
  </si>
  <si>
    <t>31) pvn_m364</t>
  </si>
  <si>
    <t>31) pvn_m464</t>
  </si>
  <si>
    <t>3) pvn</t>
  </si>
  <si>
    <t>3) pvn164</t>
  </si>
  <si>
    <t>3) pvn264</t>
  </si>
  <si>
    <t>3) pvn364</t>
  </si>
  <si>
    <t>3) pvn464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</si>
  <si>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</si>
  <si>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</si>
  <si>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</si>
  <si>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</si>
  <si>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</si>
  <si>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</si>
  <si>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</si>
  <si>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</si>
  <si>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</si>
  <si>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</si>
  <si>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จำนวน</t>
  </si>
  <si>
    <t>ร้อยละ</t>
  </si>
  <si>
    <t>พื้นที่และเพศ</t>
  </si>
  <si>
    <t>ตารางที่ 4  ประชากรอายุ 15 ปีขึ้นไปที่มีงานทำ จำแนกตามอุตสาหกรรม พื้นที่และเพศ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</si>
</sst>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7" formatCode="_(* #,##0_);_(* \(#,##0\);_(* &quot;-&quot;??_);_(@_)"/>
    <numFmt numFmtId="188" formatCode="_(* #,##0.0_);_(* \(#,##0.0\);_(* &quot;-&quot;??_);_(@_)"/>
    <numFmt numFmtId="189" formatCode="_(* #,##0.0_);_(* \(#,##0.0\);_(* &quot;-&quot;?_);_(@_)"/>
  </numFmts>
  <fonts count="6" x14ac:knownFonts="1"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187" fontId="3" fillId="0" borderId="0" xfId="1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0" xfId="0" applyFont="1" applyFill="1"/>
    <xf numFmtId="0" fontId="2" fillId="0" borderId="0" xfId="0" applyFont="1" applyFill="1" applyAlignment="1">
      <alignment horizontal="left" indent="1"/>
    </xf>
    <xf numFmtId="187" fontId="2" fillId="0" borderId="0" xfId="1" applyNumberFormat="1" applyFont="1" applyAlignment="1">
      <alignment horizontal="center" vertical="center" shrinkToFit="1"/>
    </xf>
    <xf numFmtId="188" fontId="2" fillId="0" borderId="0" xfId="1" applyNumberFormat="1" applyFont="1" applyAlignment="1">
      <alignment horizontal="center" vertical="center" shrinkToFit="1"/>
    </xf>
    <xf numFmtId="188" fontId="3" fillId="0" borderId="0" xfId="1" applyNumberFormat="1" applyFont="1" applyAlignment="1">
      <alignment horizontal="center" vertical="center" shrinkToFit="1"/>
    </xf>
    <xf numFmtId="187" fontId="3" fillId="0" borderId="0" xfId="1" applyNumberFormat="1" applyFont="1" applyAlignment="1">
      <alignment shrinkToFit="1"/>
    </xf>
    <xf numFmtId="187" fontId="2" fillId="0" borderId="0" xfId="1" applyNumberFormat="1" applyFont="1" applyAlignment="1">
      <alignment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0" fontId="3" fillId="0" borderId="1" xfId="0" applyFont="1" applyFill="1" applyBorder="1"/>
    <xf numFmtId="187" fontId="4" fillId="0" borderId="2" xfId="1" applyNumberFormat="1" applyFont="1" applyBorder="1" applyAlignment="1">
      <alignment horizontal="center" vertical="center" shrinkToFit="1"/>
    </xf>
    <xf numFmtId="187" fontId="4" fillId="0" borderId="3" xfId="1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indent="1"/>
    </xf>
    <xf numFmtId="187" fontId="5" fillId="0" borderId="2" xfId="1" applyNumberFormat="1" applyFont="1" applyBorder="1" applyAlignment="1">
      <alignment horizontal="center" vertical="center" shrinkToFit="1"/>
    </xf>
    <xf numFmtId="187" fontId="5" fillId="0" borderId="3" xfId="1" applyNumberFormat="1" applyFont="1" applyBorder="1" applyAlignment="1">
      <alignment horizontal="center" vertical="center" shrinkToFit="1"/>
    </xf>
    <xf numFmtId="188" fontId="4" fillId="0" borderId="2" xfId="1" applyNumberFormat="1" applyFont="1" applyBorder="1" applyAlignment="1">
      <alignment horizontal="center" vertical="center" shrinkToFit="1"/>
    </xf>
    <xf numFmtId="188" fontId="4" fillId="0" borderId="3" xfId="1" applyNumberFormat="1" applyFont="1" applyBorder="1" applyAlignment="1">
      <alignment horizontal="center" vertical="center" shrinkToFit="1"/>
    </xf>
    <xf numFmtId="188" fontId="5" fillId="0" borderId="2" xfId="1" applyNumberFormat="1" applyFont="1" applyBorder="1" applyAlignment="1">
      <alignment horizontal="center" vertical="center" shrinkToFit="1"/>
    </xf>
    <xf numFmtId="188" fontId="5" fillId="0" borderId="3" xfId="1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indent="1"/>
    </xf>
    <xf numFmtId="187" fontId="3" fillId="0" borderId="5" xfId="1" applyNumberFormat="1" applyFont="1" applyBorder="1" applyAlignment="1">
      <alignment horizontal="center" vertical="center" shrinkToFit="1"/>
    </xf>
    <xf numFmtId="187" fontId="3" fillId="0" borderId="6" xfId="1" applyNumberFormat="1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indent="1"/>
    </xf>
    <xf numFmtId="188" fontId="5" fillId="0" borderId="11" xfId="1" applyNumberFormat="1" applyFont="1" applyBorder="1" applyAlignment="1">
      <alignment horizontal="center" vertical="center" shrinkToFit="1"/>
    </xf>
    <xf numFmtId="188" fontId="5" fillId="0" borderId="12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89" fontId="4" fillId="0" borderId="2" xfId="1" applyNumberFormat="1" applyFont="1" applyBorder="1" applyAlignment="1">
      <alignment horizontal="center" vertical="center" shrinkToFit="1"/>
    </xf>
    <xf numFmtId="189" fontId="4" fillId="0" borderId="11" xfId="1" applyNumberFormat="1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187" fontId="3" fillId="0" borderId="5" xfId="1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87" fontId="3" fillId="0" borderId="8" xfId="1" applyNumberFormat="1" applyFont="1" applyBorder="1" applyAlignment="1">
      <alignment horizontal="center" shrinkToFit="1"/>
    </xf>
    <xf numFmtId="187" fontId="3" fillId="0" borderId="9" xfId="1" applyNumberFormat="1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Normal="100" workbookViewId="0">
      <selection activeCell="D9" sqref="D9"/>
    </sheetView>
  </sheetViews>
  <sheetFormatPr defaultColWidth="12.7109375" defaultRowHeight="21" x14ac:dyDescent="0.35"/>
  <cols>
    <col min="1" max="1" width="23.7109375" style="1" customWidth="1"/>
    <col min="2" max="2" width="10.7109375" style="10" customWidth="1"/>
    <col min="3" max="13" width="10.7109375" style="11" customWidth="1"/>
    <col min="14" max="16384" width="12.7109375" style="11"/>
  </cols>
  <sheetData>
    <row r="1" spans="1:13" x14ac:dyDescent="0.35">
      <c r="A1" s="1" t="s">
        <v>129</v>
      </c>
    </row>
    <row r="2" spans="1:13" ht="5.0999999999999996" customHeight="1" thickBot="1" x14ac:dyDescent="0.4"/>
    <row r="3" spans="1:13" x14ac:dyDescent="0.35">
      <c r="A3" s="36" t="s">
        <v>128</v>
      </c>
      <c r="B3" s="39" t="s">
        <v>56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s="3" customFormat="1" x14ac:dyDescent="0.5">
      <c r="A4" s="37"/>
      <c r="B4" s="33" t="s">
        <v>0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3" t="s">
        <v>18</v>
      </c>
    </row>
    <row r="5" spans="1:13" s="3" customFormat="1" x14ac:dyDescent="0.5">
      <c r="A5" s="37"/>
      <c r="B5" s="33"/>
      <c r="C5" s="12" t="s">
        <v>24</v>
      </c>
      <c r="D5" s="12" t="s">
        <v>25</v>
      </c>
      <c r="E5" s="12"/>
      <c r="F5" s="12" t="s">
        <v>26</v>
      </c>
      <c r="G5" s="12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32</v>
      </c>
      <c r="M5" s="13" t="s">
        <v>33</v>
      </c>
    </row>
    <row r="6" spans="1:13" s="3" customFormat="1" x14ac:dyDescent="0.5">
      <c r="A6" s="38"/>
      <c r="B6" s="35"/>
      <c r="C6" s="25" t="s">
        <v>42</v>
      </c>
      <c r="D6" s="25" t="s">
        <v>43</v>
      </c>
      <c r="E6" s="25"/>
      <c r="F6" s="25" t="s">
        <v>44</v>
      </c>
      <c r="G6" s="25" t="s">
        <v>45</v>
      </c>
      <c r="H6" s="25"/>
      <c r="I6" s="25"/>
      <c r="J6" s="25"/>
      <c r="K6" s="25" t="s">
        <v>46</v>
      </c>
      <c r="L6" s="25" t="s">
        <v>47</v>
      </c>
      <c r="M6" s="26" t="s">
        <v>48</v>
      </c>
    </row>
    <row r="7" spans="1:13" s="3" customFormat="1" x14ac:dyDescent="0.5">
      <c r="A7" s="30"/>
      <c r="B7" s="33" t="s">
        <v>126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s="3" customFormat="1" x14ac:dyDescent="0.35">
      <c r="A8" s="14" t="s">
        <v>1</v>
      </c>
      <c r="B8" s="15">
        <v>37751297</v>
      </c>
      <c r="C8" s="15">
        <v>12025317</v>
      </c>
      <c r="D8" s="15">
        <v>53172</v>
      </c>
      <c r="E8" s="15">
        <v>5920584</v>
      </c>
      <c r="F8" s="15">
        <v>114288</v>
      </c>
      <c r="G8" s="15">
        <v>99275</v>
      </c>
      <c r="H8" s="15">
        <v>2208714</v>
      </c>
      <c r="I8" s="15">
        <v>6254166</v>
      </c>
      <c r="J8" s="15">
        <v>1362159</v>
      </c>
      <c r="K8" s="15">
        <v>2782398</v>
      </c>
      <c r="L8" s="15">
        <v>201106</v>
      </c>
      <c r="M8" s="16">
        <v>497425</v>
      </c>
    </row>
    <row r="9" spans="1:13" s="7" customFormat="1" x14ac:dyDescent="0.35">
      <c r="A9" s="17" t="s">
        <v>2</v>
      </c>
      <c r="B9" s="15">
        <v>20459374</v>
      </c>
      <c r="C9" s="18">
        <v>7117064</v>
      </c>
      <c r="D9" s="18">
        <v>40083</v>
      </c>
      <c r="E9" s="18">
        <v>3050147</v>
      </c>
      <c r="F9" s="18">
        <v>85661</v>
      </c>
      <c r="G9" s="18">
        <v>63980</v>
      </c>
      <c r="H9" s="18">
        <v>1871230</v>
      </c>
      <c r="I9" s="18">
        <v>3064190</v>
      </c>
      <c r="J9" s="18">
        <v>1101993</v>
      </c>
      <c r="K9" s="18">
        <v>949792</v>
      </c>
      <c r="L9" s="18">
        <v>130957</v>
      </c>
      <c r="M9" s="19">
        <v>202553</v>
      </c>
    </row>
    <row r="10" spans="1:13" s="7" customFormat="1" x14ac:dyDescent="0.35">
      <c r="A10" s="17" t="s">
        <v>3</v>
      </c>
      <c r="B10" s="15">
        <v>17291923</v>
      </c>
      <c r="C10" s="18">
        <v>4908253</v>
      </c>
      <c r="D10" s="18">
        <v>13089</v>
      </c>
      <c r="E10" s="18">
        <v>2870437</v>
      </c>
      <c r="F10" s="18">
        <v>28627</v>
      </c>
      <c r="G10" s="18">
        <v>35296</v>
      </c>
      <c r="H10" s="18">
        <v>337484</v>
      </c>
      <c r="I10" s="18">
        <v>3189975</v>
      </c>
      <c r="J10" s="18">
        <v>260166</v>
      </c>
      <c r="K10" s="18">
        <v>1832606</v>
      </c>
      <c r="L10" s="18">
        <v>70150</v>
      </c>
      <c r="M10" s="19">
        <v>294873</v>
      </c>
    </row>
    <row r="11" spans="1:13" s="3" customFormat="1" x14ac:dyDescent="0.35">
      <c r="A11" s="14" t="s">
        <v>4</v>
      </c>
      <c r="B11" s="15">
        <v>9298253</v>
      </c>
      <c r="C11" s="15">
        <v>4918423</v>
      </c>
      <c r="D11" s="15">
        <v>7826</v>
      </c>
      <c r="E11" s="15">
        <v>694069</v>
      </c>
      <c r="F11" s="15">
        <v>13408</v>
      </c>
      <c r="G11" s="15">
        <v>17306</v>
      </c>
      <c r="H11" s="15">
        <v>516373</v>
      </c>
      <c r="I11" s="15">
        <v>1260279</v>
      </c>
      <c r="J11" s="15">
        <v>94964</v>
      </c>
      <c r="K11" s="15">
        <v>421922</v>
      </c>
      <c r="L11" s="15">
        <v>11366</v>
      </c>
      <c r="M11" s="16">
        <v>55564</v>
      </c>
    </row>
    <row r="12" spans="1:13" s="7" customFormat="1" x14ac:dyDescent="0.35">
      <c r="A12" s="17" t="s">
        <v>2</v>
      </c>
      <c r="B12" s="15">
        <v>5081021</v>
      </c>
      <c r="C12" s="18">
        <v>2824108</v>
      </c>
      <c r="D12" s="18">
        <v>5283</v>
      </c>
      <c r="E12" s="18">
        <v>315120</v>
      </c>
      <c r="F12" s="18">
        <v>11806</v>
      </c>
      <c r="G12" s="18">
        <v>11684</v>
      </c>
      <c r="H12" s="18">
        <v>450606</v>
      </c>
      <c r="I12" s="18">
        <v>601507</v>
      </c>
      <c r="J12" s="18">
        <v>82022</v>
      </c>
      <c r="K12" s="18">
        <v>129529</v>
      </c>
      <c r="L12" s="18">
        <v>6639</v>
      </c>
      <c r="M12" s="19">
        <v>21947</v>
      </c>
    </row>
    <row r="13" spans="1:13" s="7" customFormat="1" x14ac:dyDescent="0.35">
      <c r="A13" s="17" t="s">
        <v>3</v>
      </c>
      <c r="B13" s="15">
        <v>4217232</v>
      </c>
      <c r="C13" s="18">
        <v>2094315</v>
      </c>
      <c r="D13" s="18">
        <v>2543</v>
      </c>
      <c r="E13" s="18">
        <v>378949</v>
      </c>
      <c r="F13" s="18">
        <v>1602</v>
      </c>
      <c r="G13" s="18">
        <v>5623</v>
      </c>
      <c r="H13" s="18">
        <v>65767</v>
      </c>
      <c r="I13" s="18">
        <v>658772</v>
      </c>
      <c r="J13" s="18">
        <v>12941</v>
      </c>
      <c r="K13" s="18">
        <v>292393</v>
      </c>
      <c r="L13" s="18">
        <v>4728</v>
      </c>
      <c r="M13" s="19">
        <v>33617</v>
      </c>
    </row>
    <row r="14" spans="1:13" s="3" customFormat="1" x14ac:dyDescent="0.35">
      <c r="A14" s="14" t="s">
        <v>5</v>
      </c>
      <c r="B14" s="15">
        <v>291838</v>
      </c>
      <c r="C14" s="15">
        <v>166729</v>
      </c>
      <c r="D14" s="15">
        <v>376</v>
      </c>
      <c r="E14" s="15">
        <v>18181</v>
      </c>
      <c r="F14" s="15">
        <v>40</v>
      </c>
      <c r="G14" s="15">
        <v>1080</v>
      </c>
      <c r="H14" s="15">
        <v>15782</v>
      </c>
      <c r="I14" s="15">
        <v>28649</v>
      </c>
      <c r="J14" s="15">
        <v>2255</v>
      </c>
      <c r="K14" s="15">
        <v>14236</v>
      </c>
      <c r="L14" s="15">
        <v>958</v>
      </c>
      <c r="M14" s="16">
        <v>1447</v>
      </c>
    </row>
    <row r="15" spans="1:13" s="7" customFormat="1" x14ac:dyDescent="0.35">
      <c r="A15" s="17" t="s">
        <v>2</v>
      </c>
      <c r="B15" s="15">
        <v>154843</v>
      </c>
      <c r="C15" s="18">
        <v>96350</v>
      </c>
      <c r="D15" s="18">
        <v>230</v>
      </c>
      <c r="E15" s="18">
        <v>5507</v>
      </c>
      <c r="F15" s="18">
        <v>40</v>
      </c>
      <c r="G15" s="18">
        <v>500</v>
      </c>
      <c r="H15" s="18">
        <v>13320</v>
      </c>
      <c r="I15" s="18">
        <v>13158</v>
      </c>
      <c r="J15" s="18">
        <v>1825</v>
      </c>
      <c r="K15" s="18">
        <v>3822</v>
      </c>
      <c r="L15" s="18">
        <v>474</v>
      </c>
      <c r="M15" s="19">
        <v>576</v>
      </c>
    </row>
    <row r="16" spans="1:13" s="7" customFormat="1" x14ac:dyDescent="0.35">
      <c r="A16" s="17" t="s">
        <v>3</v>
      </c>
      <c r="B16" s="15">
        <v>136994</v>
      </c>
      <c r="C16" s="18">
        <v>70379</v>
      </c>
      <c r="D16" s="18">
        <v>147</v>
      </c>
      <c r="E16" s="18">
        <v>12674</v>
      </c>
      <c r="F16" s="18">
        <v>0</v>
      </c>
      <c r="G16" s="18">
        <v>580</v>
      </c>
      <c r="H16" s="18">
        <v>2462</v>
      </c>
      <c r="I16" s="18">
        <v>15492</v>
      </c>
      <c r="J16" s="18">
        <v>430</v>
      </c>
      <c r="K16" s="18">
        <v>10414</v>
      </c>
      <c r="L16" s="18">
        <v>484</v>
      </c>
      <c r="M16" s="19">
        <v>870</v>
      </c>
    </row>
    <row r="17" spans="1:14" s="7" customFormat="1" x14ac:dyDescent="0.35">
      <c r="A17" s="24"/>
      <c r="B17" s="33" t="s">
        <v>127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/>
    </row>
    <row r="18" spans="1:14" s="3" customFormat="1" x14ac:dyDescent="0.35">
      <c r="A18" s="14" t="s">
        <v>1</v>
      </c>
      <c r="B18" s="31">
        <f>SUM(C18:M18)+N18</f>
        <v>100</v>
      </c>
      <c r="C18" s="20">
        <f>SUM(C8/$B8)*100-0.1</f>
        <v>31.8</v>
      </c>
      <c r="D18" s="20">
        <f t="shared" ref="D18:M18" si="0">SUM(D8/$B8)*100</f>
        <v>0.1</v>
      </c>
      <c r="E18" s="20">
        <f t="shared" si="0"/>
        <v>15.7</v>
      </c>
      <c r="F18" s="20">
        <f t="shared" si="0"/>
        <v>0.3</v>
      </c>
      <c r="G18" s="20">
        <f t="shared" si="0"/>
        <v>0.3</v>
      </c>
      <c r="H18" s="20">
        <f t="shared" si="0"/>
        <v>5.9</v>
      </c>
      <c r="I18" s="20">
        <f t="shared" si="0"/>
        <v>16.600000000000001</v>
      </c>
      <c r="J18" s="20">
        <f t="shared" si="0"/>
        <v>3.6</v>
      </c>
      <c r="K18" s="20">
        <f t="shared" si="0"/>
        <v>7.4</v>
      </c>
      <c r="L18" s="20">
        <f t="shared" si="0"/>
        <v>0.5</v>
      </c>
      <c r="M18" s="21">
        <f t="shared" si="0"/>
        <v>1.3</v>
      </c>
      <c r="N18" s="9">
        <f>SUM('Sheet4 (2)'!B18:L18)</f>
        <v>16.5</v>
      </c>
    </row>
    <row r="19" spans="1:14" s="7" customFormat="1" x14ac:dyDescent="0.35">
      <c r="A19" s="17" t="s">
        <v>2</v>
      </c>
      <c r="B19" s="31">
        <f t="shared" ref="B19:B26" si="1">SUM(C19:M19)+N19</f>
        <v>100</v>
      </c>
      <c r="C19" s="22">
        <f>SUM(C9/$B9)*100+0.1</f>
        <v>34.9</v>
      </c>
      <c r="D19" s="22">
        <f t="shared" ref="D19:M19" si="2">SUM(D9/$B9)*100</f>
        <v>0.2</v>
      </c>
      <c r="E19" s="22">
        <f t="shared" si="2"/>
        <v>14.9</v>
      </c>
      <c r="F19" s="22">
        <f t="shared" si="2"/>
        <v>0.4</v>
      </c>
      <c r="G19" s="22">
        <f t="shared" si="2"/>
        <v>0.3</v>
      </c>
      <c r="H19" s="22">
        <f t="shared" si="2"/>
        <v>9.1</v>
      </c>
      <c r="I19" s="22">
        <f t="shared" si="2"/>
        <v>15</v>
      </c>
      <c r="J19" s="22">
        <f t="shared" si="2"/>
        <v>5.4</v>
      </c>
      <c r="K19" s="22">
        <f t="shared" si="2"/>
        <v>4.5999999999999996</v>
      </c>
      <c r="L19" s="22">
        <f t="shared" si="2"/>
        <v>0.6</v>
      </c>
      <c r="M19" s="23">
        <f t="shared" si="2"/>
        <v>1</v>
      </c>
      <c r="N19" s="9">
        <f>SUM('Sheet4 (2)'!B19:L19)</f>
        <v>13.6</v>
      </c>
    </row>
    <row r="20" spans="1:14" s="7" customFormat="1" x14ac:dyDescent="0.35">
      <c r="A20" s="17" t="s">
        <v>3</v>
      </c>
      <c r="B20" s="31">
        <f t="shared" si="1"/>
        <v>100</v>
      </c>
      <c r="C20" s="22">
        <f t="shared" ref="C20:M20" si="3">SUM(C10/$B10)*100</f>
        <v>28.4</v>
      </c>
      <c r="D20" s="22">
        <f t="shared" si="3"/>
        <v>0.1</v>
      </c>
      <c r="E20" s="22">
        <f t="shared" si="3"/>
        <v>16.600000000000001</v>
      </c>
      <c r="F20" s="22">
        <f t="shared" si="3"/>
        <v>0.2</v>
      </c>
      <c r="G20" s="22">
        <f t="shared" si="3"/>
        <v>0.2</v>
      </c>
      <c r="H20" s="22">
        <f t="shared" si="3"/>
        <v>2</v>
      </c>
      <c r="I20" s="22">
        <f t="shared" si="3"/>
        <v>18.399999999999999</v>
      </c>
      <c r="J20" s="22">
        <f t="shared" si="3"/>
        <v>1.5</v>
      </c>
      <c r="K20" s="22">
        <f t="shared" si="3"/>
        <v>10.6</v>
      </c>
      <c r="L20" s="22">
        <f t="shared" si="3"/>
        <v>0.4</v>
      </c>
      <c r="M20" s="23">
        <f t="shared" si="3"/>
        <v>1.7</v>
      </c>
      <c r="N20" s="9">
        <f>SUM('Sheet4 (2)'!B20:L20)</f>
        <v>19.899999999999999</v>
      </c>
    </row>
    <row r="21" spans="1:14" s="3" customFormat="1" x14ac:dyDescent="0.35">
      <c r="A21" s="14" t="s">
        <v>4</v>
      </c>
      <c r="B21" s="31">
        <f t="shared" si="1"/>
        <v>100</v>
      </c>
      <c r="C21" s="20">
        <f>SUM(C11/$B11)*100-0.1</f>
        <v>52.8</v>
      </c>
      <c r="D21" s="20">
        <f t="shared" ref="D21:M21" si="4">SUM(D11/$B11)*100</f>
        <v>0.1</v>
      </c>
      <c r="E21" s="20">
        <f t="shared" si="4"/>
        <v>7.5</v>
      </c>
      <c r="F21" s="20">
        <f t="shared" si="4"/>
        <v>0.1</v>
      </c>
      <c r="G21" s="20">
        <f t="shared" si="4"/>
        <v>0.2</v>
      </c>
      <c r="H21" s="20">
        <f t="shared" si="4"/>
        <v>5.6</v>
      </c>
      <c r="I21" s="20">
        <f t="shared" si="4"/>
        <v>13.6</v>
      </c>
      <c r="J21" s="20">
        <f t="shared" si="4"/>
        <v>1</v>
      </c>
      <c r="K21" s="20">
        <f t="shared" si="4"/>
        <v>4.5</v>
      </c>
      <c r="L21" s="20">
        <f t="shared" si="4"/>
        <v>0.1</v>
      </c>
      <c r="M21" s="21">
        <f t="shared" si="4"/>
        <v>0.6</v>
      </c>
      <c r="N21" s="9">
        <f>SUM('Sheet4 (2)'!B21:L21)</f>
        <v>13.9</v>
      </c>
    </row>
    <row r="22" spans="1:14" s="7" customFormat="1" x14ac:dyDescent="0.35">
      <c r="A22" s="17" t="s">
        <v>2</v>
      </c>
      <c r="B22" s="31">
        <f t="shared" si="1"/>
        <v>100</v>
      </c>
      <c r="C22" s="22">
        <f t="shared" ref="C22:M22" si="5">SUM(C12/$B12)*100</f>
        <v>55.6</v>
      </c>
      <c r="D22" s="22">
        <f t="shared" si="5"/>
        <v>0.1</v>
      </c>
      <c r="E22" s="22">
        <f t="shared" si="5"/>
        <v>6.2</v>
      </c>
      <c r="F22" s="22">
        <f t="shared" si="5"/>
        <v>0.2</v>
      </c>
      <c r="G22" s="22">
        <f t="shared" si="5"/>
        <v>0.2</v>
      </c>
      <c r="H22" s="22">
        <f t="shared" si="5"/>
        <v>8.9</v>
      </c>
      <c r="I22" s="22">
        <f t="shared" si="5"/>
        <v>11.8</v>
      </c>
      <c r="J22" s="22">
        <f t="shared" si="5"/>
        <v>1.6</v>
      </c>
      <c r="K22" s="22">
        <f t="shared" si="5"/>
        <v>2.5</v>
      </c>
      <c r="L22" s="22">
        <f t="shared" si="5"/>
        <v>0.1</v>
      </c>
      <c r="M22" s="23">
        <f t="shared" si="5"/>
        <v>0.4</v>
      </c>
      <c r="N22" s="9">
        <f>SUM('Sheet4 (2)'!B22:L22)</f>
        <v>12.4</v>
      </c>
    </row>
    <row r="23" spans="1:14" s="7" customFormat="1" x14ac:dyDescent="0.35">
      <c r="A23" s="17" t="s">
        <v>3</v>
      </c>
      <c r="B23" s="31">
        <f t="shared" si="1"/>
        <v>100</v>
      </c>
      <c r="C23" s="22">
        <f>SUM(C13/$B13)*100-0.1</f>
        <v>49.6</v>
      </c>
      <c r="D23" s="22">
        <f t="shared" ref="D23:M23" si="6">SUM(D13/$B13)*100</f>
        <v>0.1</v>
      </c>
      <c r="E23" s="22">
        <f t="shared" si="6"/>
        <v>9</v>
      </c>
      <c r="F23" s="22">
        <f t="shared" si="6"/>
        <v>0</v>
      </c>
      <c r="G23" s="22">
        <f t="shared" si="6"/>
        <v>0.1</v>
      </c>
      <c r="H23" s="22">
        <f t="shared" si="6"/>
        <v>1.6</v>
      </c>
      <c r="I23" s="22">
        <f t="shared" si="6"/>
        <v>15.6</v>
      </c>
      <c r="J23" s="22">
        <f t="shared" si="6"/>
        <v>0.3</v>
      </c>
      <c r="K23" s="22">
        <f t="shared" si="6"/>
        <v>6.9</v>
      </c>
      <c r="L23" s="22">
        <f t="shared" si="6"/>
        <v>0.1</v>
      </c>
      <c r="M23" s="23">
        <f t="shared" si="6"/>
        <v>0.8</v>
      </c>
      <c r="N23" s="9">
        <f>SUM('Sheet4 (2)'!B23:L23)</f>
        <v>15.9</v>
      </c>
    </row>
    <row r="24" spans="1:14" s="3" customFormat="1" x14ac:dyDescent="0.35">
      <c r="A24" s="14" t="s">
        <v>5</v>
      </c>
      <c r="B24" s="31">
        <f t="shared" si="1"/>
        <v>100</v>
      </c>
      <c r="C24" s="20">
        <f t="shared" ref="C24:M24" si="7">SUM(C14/$B14)*100</f>
        <v>57.1</v>
      </c>
      <c r="D24" s="20">
        <f t="shared" si="7"/>
        <v>0.1</v>
      </c>
      <c r="E24" s="20">
        <f t="shared" si="7"/>
        <v>6.2</v>
      </c>
      <c r="F24" s="20">
        <f t="shared" si="7"/>
        <v>0</v>
      </c>
      <c r="G24" s="20">
        <f t="shared" si="7"/>
        <v>0.4</v>
      </c>
      <c r="H24" s="20">
        <f t="shared" si="7"/>
        <v>5.4</v>
      </c>
      <c r="I24" s="20">
        <f t="shared" si="7"/>
        <v>9.8000000000000007</v>
      </c>
      <c r="J24" s="20">
        <f t="shared" si="7"/>
        <v>0.8</v>
      </c>
      <c r="K24" s="20">
        <f t="shared" si="7"/>
        <v>4.9000000000000004</v>
      </c>
      <c r="L24" s="20">
        <f t="shared" si="7"/>
        <v>0.3</v>
      </c>
      <c r="M24" s="21">
        <f t="shared" si="7"/>
        <v>0.5</v>
      </c>
      <c r="N24" s="9">
        <f>SUM('Sheet4 (2)'!B24:L24)</f>
        <v>14.5</v>
      </c>
    </row>
    <row r="25" spans="1:14" s="3" customFormat="1" x14ac:dyDescent="0.35">
      <c r="A25" s="17" t="s">
        <v>2</v>
      </c>
      <c r="B25" s="31">
        <f t="shared" si="1"/>
        <v>100</v>
      </c>
      <c r="C25" s="22">
        <f t="shared" ref="C25:M26" si="8">SUM(C15/$B15)*100</f>
        <v>62.2</v>
      </c>
      <c r="D25" s="22">
        <f t="shared" si="8"/>
        <v>0.1</v>
      </c>
      <c r="E25" s="22">
        <f t="shared" si="8"/>
        <v>3.6</v>
      </c>
      <c r="F25" s="22">
        <f t="shared" si="8"/>
        <v>0</v>
      </c>
      <c r="G25" s="22">
        <f t="shared" si="8"/>
        <v>0.3</v>
      </c>
      <c r="H25" s="22">
        <f t="shared" si="8"/>
        <v>8.6</v>
      </c>
      <c r="I25" s="22">
        <f t="shared" si="8"/>
        <v>8.5</v>
      </c>
      <c r="J25" s="22">
        <f t="shared" si="8"/>
        <v>1.2</v>
      </c>
      <c r="K25" s="22">
        <f t="shared" si="8"/>
        <v>2.5</v>
      </c>
      <c r="L25" s="22">
        <f t="shared" si="8"/>
        <v>0.3</v>
      </c>
      <c r="M25" s="23">
        <f t="shared" si="8"/>
        <v>0.4</v>
      </c>
      <c r="N25" s="9">
        <f>SUM('Sheet4 (2)'!B25:L25)</f>
        <v>12.3</v>
      </c>
    </row>
    <row r="26" spans="1:14" s="3" customFormat="1" ht="21.75" thickBot="1" x14ac:dyDescent="0.4">
      <c r="A26" s="27" t="s">
        <v>3</v>
      </c>
      <c r="B26" s="32">
        <f t="shared" si="1"/>
        <v>100</v>
      </c>
      <c r="C26" s="28">
        <f t="shared" si="8"/>
        <v>51.4</v>
      </c>
      <c r="D26" s="28">
        <f t="shared" si="8"/>
        <v>0.1</v>
      </c>
      <c r="E26" s="28">
        <f t="shared" si="8"/>
        <v>9.3000000000000007</v>
      </c>
      <c r="F26" s="28">
        <f t="shared" si="8"/>
        <v>0</v>
      </c>
      <c r="G26" s="28">
        <f t="shared" si="8"/>
        <v>0.4</v>
      </c>
      <c r="H26" s="28">
        <f t="shared" si="8"/>
        <v>1.8</v>
      </c>
      <c r="I26" s="28">
        <f t="shared" si="8"/>
        <v>11.3</v>
      </c>
      <c r="J26" s="28">
        <f t="shared" si="8"/>
        <v>0.3</v>
      </c>
      <c r="K26" s="28">
        <f t="shared" si="8"/>
        <v>7.6</v>
      </c>
      <c r="L26" s="28">
        <f t="shared" si="8"/>
        <v>0.4</v>
      </c>
      <c r="M26" s="29">
        <f t="shared" si="8"/>
        <v>0.6</v>
      </c>
      <c r="N26" s="9">
        <f>SUM('Sheet4 (2)'!B26:L26)</f>
        <v>16.8</v>
      </c>
    </row>
    <row r="27" spans="1:14" s="3" customFormat="1" x14ac:dyDescent="0.35">
      <c r="A27" s="6"/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4" s="3" customFormat="1" x14ac:dyDescent="0.5">
      <c r="A28" s="2"/>
    </row>
    <row r="29" spans="1:14" s="3" customFormat="1" x14ac:dyDescent="0.5">
      <c r="A29" s="2" t="s">
        <v>58</v>
      </c>
      <c r="B29" s="3" t="s">
        <v>59</v>
      </c>
      <c r="C29" s="3" t="s">
        <v>60</v>
      </c>
      <c r="D29" s="3" t="s">
        <v>61</v>
      </c>
      <c r="E29" s="3" t="s">
        <v>62</v>
      </c>
      <c r="F29" s="3" t="s">
        <v>63</v>
      </c>
      <c r="G29" s="3" t="s">
        <v>64</v>
      </c>
      <c r="H29" s="3" t="s">
        <v>65</v>
      </c>
      <c r="I29" s="3" t="s">
        <v>66</v>
      </c>
      <c r="J29" s="3" t="s">
        <v>67</v>
      </c>
      <c r="K29" s="3" t="s">
        <v>68</v>
      </c>
      <c r="L29" s="3" t="s">
        <v>69</v>
      </c>
      <c r="M29" s="3" t="s">
        <v>70</v>
      </c>
    </row>
    <row r="30" spans="1:14" s="10" customFormat="1" x14ac:dyDescent="0.35">
      <c r="A30" s="1" t="s">
        <v>57</v>
      </c>
      <c r="B30" s="10">
        <v>37578919</v>
      </c>
      <c r="C30" s="10">
        <v>11075057</v>
      </c>
      <c r="D30" s="10">
        <v>45755</v>
      </c>
      <c r="E30" s="10">
        <v>6101946</v>
      </c>
      <c r="F30" s="10">
        <v>124780</v>
      </c>
      <c r="G30" s="10">
        <v>100271</v>
      </c>
      <c r="H30" s="10">
        <v>2421186</v>
      </c>
      <c r="I30" s="10">
        <v>6286115</v>
      </c>
      <c r="J30" s="10">
        <v>1319724</v>
      </c>
      <c r="K30" s="10">
        <v>2910762</v>
      </c>
      <c r="L30" s="10">
        <v>193428</v>
      </c>
      <c r="M30" s="10">
        <v>514977</v>
      </c>
    </row>
    <row r="31" spans="1:14" x14ac:dyDescent="0.35">
      <c r="A31" s="1" t="s">
        <v>72</v>
      </c>
      <c r="B31" s="10">
        <v>37821801</v>
      </c>
      <c r="C31" s="11">
        <v>11749022</v>
      </c>
      <c r="D31" s="11">
        <v>54341</v>
      </c>
      <c r="E31" s="11">
        <v>5871699</v>
      </c>
      <c r="F31" s="11">
        <v>110419</v>
      </c>
      <c r="G31" s="11">
        <v>101792</v>
      </c>
      <c r="H31" s="11">
        <v>2313937</v>
      </c>
      <c r="I31" s="11">
        <v>6111038</v>
      </c>
      <c r="J31" s="11">
        <v>1384995</v>
      </c>
      <c r="K31" s="11">
        <v>2942569</v>
      </c>
      <c r="L31" s="11">
        <v>183751</v>
      </c>
      <c r="M31" s="11">
        <v>489317</v>
      </c>
    </row>
    <row r="32" spans="1:14" x14ac:dyDescent="0.35">
      <c r="A32" s="1" t="s">
        <v>73</v>
      </c>
      <c r="B32" s="10">
        <v>37705741</v>
      </c>
      <c r="C32" s="11">
        <v>12680517</v>
      </c>
      <c r="D32" s="11">
        <v>64197</v>
      </c>
      <c r="E32" s="11">
        <v>5870742</v>
      </c>
      <c r="F32" s="11">
        <v>101596</v>
      </c>
      <c r="G32" s="11">
        <v>103230</v>
      </c>
      <c r="H32" s="11">
        <v>2003665</v>
      </c>
      <c r="I32" s="11">
        <v>6265571</v>
      </c>
      <c r="J32" s="11">
        <v>1412620</v>
      </c>
      <c r="K32" s="11">
        <v>2604800</v>
      </c>
      <c r="L32" s="11">
        <v>209788</v>
      </c>
      <c r="M32" s="11">
        <v>473872</v>
      </c>
    </row>
    <row r="33" spans="1:13" s="10" customFormat="1" x14ac:dyDescent="0.35">
      <c r="A33" s="1" t="s">
        <v>74</v>
      </c>
      <c r="B33" s="10">
        <v>37898725</v>
      </c>
      <c r="C33" s="11">
        <v>12596671</v>
      </c>
      <c r="D33" s="11">
        <v>48394.34</v>
      </c>
      <c r="E33" s="11">
        <v>5837949</v>
      </c>
      <c r="F33" s="11">
        <v>120357.96</v>
      </c>
      <c r="G33" s="11">
        <v>91808.63</v>
      </c>
      <c r="H33" s="11">
        <v>2096067.06</v>
      </c>
      <c r="I33" s="11">
        <v>6353939</v>
      </c>
      <c r="J33" s="11">
        <v>1331295</v>
      </c>
      <c r="K33" s="11">
        <v>2671459.58</v>
      </c>
      <c r="L33" s="11">
        <v>217458.89</v>
      </c>
      <c r="M33" s="11">
        <v>511534.24</v>
      </c>
    </row>
    <row r="34" spans="1:13" s="10" customFormat="1" x14ac:dyDescent="0.35">
      <c r="A34" s="5" t="s">
        <v>75</v>
      </c>
      <c r="B34" s="10">
        <f>AVERAGE(B30:B33)</f>
        <v>37751297</v>
      </c>
      <c r="C34" s="10">
        <f t="shared" ref="C34:M34" si="9">AVERAGE(C30:C33)</f>
        <v>12025317</v>
      </c>
      <c r="D34" s="10">
        <f t="shared" si="9"/>
        <v>53172</v>
      </c>
      <c r="E34" s="10">
        <f t="shared" si="9"/>
        <v>5920584</v>
      </c>
      <c r="F34" s="10">
        <f t="shared" si="9"/>
        <v>114288</v>
      </c>
      <c r="G34" s="10">
        <f t="shared" si="9"/>
        <v>99275</v>
      </c>
      <c r="H34" s="10">
        <f t="shared" si="9"/>
        <v>2208714</v>
      </c>
      <c r="I34" s="10">
        <f t="shared" si="9"/>
        <v>6254166</v>
      </c>
      <c r="J34" s="10">
        <f t="shared" si="9"/>
        <v>1362159</v>
      </c>
      <c r="K34" s="10">
        <f t="shared" si="9"/>
        <v>2782398</v>
      </c>
      <c r="L34" s="10">
        <f t="shared" si="9"/>
        <v>201106</v>
      </c>
      <c r="M34" s="10">
        <f t="shared" si="9"/>
        <v>497425</v>
      </c>
    </row>
    <row r="35" spans="1:13" x14ac:dyDescent="0.35">
      <c r="A35" s="1" t="s">
        <v>76</v>
      </c>
      <c r="B35" s="10">
        <v>20318017</v>
      </c>
      <c r="C35" s="11">
        <v>6594758</v>
      </c>
      <c r="D35" s="11">
        <v>35927</v>
      </c>
      <c r="E35" s="11">
        <v>3131651</v>
      </c>
      <c r="F35" s="11">
        <v>87333</v>
      </c>
      <c r="G35" s="11">
        <v>64632</v>
      </c>
      <c r="H35" s="11">
        <v>2063891</v>
      </c>
      <c r="I35" s="11">
        <v>3045327</v>
      </c>
      <c r="J35" s="11">
        <v>1097181</v>
      </c>
      <c r="K35" s="11">
        <v>976911</v>
      </c>
      <c r="L35" s="11">
        <v>125695</v>
      </c>
      <c r="M35" s="11">
        <v>210924</v>
      </c>
    </row>
    <row r="36" spans="1:13" x14ac:dyDescent="0.35">
      <c r="A36" s="1" t="s">
        <v>77</v>
      </c>
      <c r="B36" s="10">
        <v>20496284</v>
      </c>
      <c r="C36" s="11">
        <v>6998887</v>
      </c>
      <c r="D36" s="11">
        <v>41081</v>
      </c>
      <c r="E36" s="11">
        <v>3021305</v>
      </c>
      <c r="F36" s="11">
        <v>83784</v>
      </c>
      <c r="G36" s="11">
        <v>66297</v>
      </c>
      <c r="H36" s="11">
        <v>1948504</v>
      </c>
      <c r="I36" s="11">
        <v>3014901</v>
      </c>
      <c r="J36" s="11">
        <v>1128807</v>
      </c>
      <c r="K36" s="11">
        <v>999181</v>
      </c>
      <c r="L36" s="11">
        <v>123121</v>
      </c>
      <c r="M36" s="11">
        <v>199574</v>
      </c>
    </row>
    <row r="37" spans="1:13" s="10" customFormat="1" x14ac:dyDescent="0.35">
      <c r="A37" s="1" t="s">
        <v>78</v>
      </c>
      <c r="B37" s="10">
        <v>20453927</v>
      </c>
      <c r="C37" s="11">
        <v>7440873</v>
      </c>
      <c r="D37" s="11">
        <v>46353</v>
      </c>
      <c r="E37" s="11">
        <v>3018365</v>
      </c>
      <c r="F37" s="11">
        <v>82088</v>
      </c>
      <c r="G37" s="11">
        <v>66568</v>
      </c>
      <c r="H37" s="11">
        <v>1690241</v>
      </c>
      <c r="I37" s="11">
        <v>3108534</v>
      </c>
      <c r="J37" s="11">
        <v>1114534</v>
      </c>
      <c r="K37" s="11">
        <v>899100</v>
      </c>
      <c r="L37" s="11">
        <v>129923</v>
      </c>
      <c r="M37" s="11">
        <v>195250</v>
      </c>
    </row>
    <row r="38" spans="1:13" x14ac:dyDescent="0.35">
      <c r="A38" s="1" t="s">
        <v>79</v>
      </c>
      <c r="B38" s="10">
        <v>20569269</v>
      </c>
      <c r="C38" s="11">
        <v>7433738</v>
      </c>
      <c r="D38" s="11">
        <v>36971.1</v>
      </c>
      <c r="E38" s="11">
        <v>3029266.31</v>
      </c>
      <c r="F38" s="11">
        <v>89439.63</v>
      </c>
      <c r="G38" s="11">
        <v>58421.78</v>
      </c>
      <c r="H38" s="11">
        <v>1782285</v>
      </c>
      <c r="I38" s="11">
        <v>3087999.58</v>
      </c>
      <c r="J38" s="11">
        <v>1067448</v>
      </c>
      <c r="K38" s="11">
        <v>923975.1</v>
      </c>
      <c r="L38" s="11">
        <v>145088.06</v>
      </c>
      <c r="M38" s="11">
        <v>204462.22</v>
      </c>
    </row>
    <row r="39" spans="1:13" x14ac:dyDescent="0.35">
      <c r="A39" s="5" t="s">
        <v>80</v>
      </c>
      <c r="B39" s="10">
        <f>AVERAGE(B35:B38)</f>
        <v>20459374</v>
      </c>
      <c r="C39" s="10">
        <f t="shared" ref="C39" si="10">AVERAGE(C35:C38)</f>
        <v>7117064</v>
      </c>
      <c r="D39" s="10">
        <f t="shared" ref="D39" si="11">AVERAGE(D35:D38)</f>
        <v>40083</v>
      </c>
      <c r="E39" s="10">
        <f t="shared" ref="E39" si="12">AVERAGE(E35:E38)</f>
        <v>3050147</v>
      </c>
      <c r="F39" s="10">
        <f t="shared" ref="F39" si="13">AVERAGE(F35:F38)</f>
        <v>85661</v>
      </c>
      <c r="G39" s="10">
        <f t="shared" ref="G39" si="14">AVERAGE(G35:G38)</f>
        <v>63980</v>
      </c>
      <c r="H39" s="10">
        <f t="shared" ref="H39" si="15">AVERAGE(H35:H38)</f>
        <v>1871230</v>
      </c>
      <c r="I39" s="10">
        <f t="shared" ref="I39" si="16">AVERAGE(I35:I38)</f>
        <v>3064190</v>
      </c>
      <c r="J39" s="10">
        <f t="shared" ref="J39" si="17">AVERAGE(J35:J38)</f>
        <v>1101993</v>
      </c>
      <c r="K39" s="10">
        <f t="shared" ref="K39" si="18">AVERAGE(K35:K38)</f>
        <v>949792</v>
      </c>
      <c r="L39" s="10">
        <f t="shared" ref="L39" si="19">AVERAGE(L35:L38)</f>
        <v>130957</v>
      </c>
      <c r="M39" s="10">
        <f t="shared" ref="M39" si="20">AVERAGE(M35:M38)</f>
        <v>202553</v>
      </c>
    </row>
    <row r="40" spans="1:13" x14ac:dyDescent="0.35">
      <c r="A40" s="1" t="s">
        <v>81</v>
      </c>
      <c r="B40" s="10">
        <v>17260903</v>
      </c>
      <c r="C40" s="11">
        <v>4480299</v>
      </c>
      <c r="D40" s="11">
        <v>9829</v>
      </c>
      <c r="E40" s="11">
        <v>2970295</v>
      </c>
      <c r="F40" s="11">
        <v>37447</v>
      </c>
      <c r="G40" s="11">
        <v>35639</v>
      </c>
      <c r="H40" s="11">
        <v>357295</v>
      </c>
      <c r="I40" s="11">
        <v>3240788</v>
      </c>
      <c r="J40" s="11">
        <v>222543</v>
      </c>
      <c r="K40" s="11">
        <v>1933851</v>
      </c>
      <c r="L40" s="11">
        <v>67733</v>
      </c>
      <c r="M40" s="11">
        <v>304053</v>
      </c>
    </row>
    <row r="41" spans="1:13" x14ac:dyDescent="0.35">
      <c r="A41" s="1" t="s">
        <v>82</v>
      </c>
      <c r="B41" s="10">
        <v>17325517</v>
      </c>
      <c r="C41" s="11">
        <v>4750136</v>
      </c>
      <c r="D41" s="11">
        <v>13260</v>
      </c>
      <c r="E41" s="11">
        <v>2850394</v>
      </c>
      <c r="F41" s="11">
        <v>26635</v>
      </c>
      <c r="G41" s="11">
        <v>35494</v>
      </c>
      <c r="H41" s="11">
        <v>365433</v>
      </c>
      <c r="I41" s="11">
        <v>3096137</v>
      </c>
      <c r="J41" s="11">
        <v>256188</v>
      </c>
      <c r="K41" s="11">
        <v>1943388</v>
      </c>
      <c r="L41" s="11">
        <v>60630</v>
      </c>
      <c r="M41" s="11">
        <v>289743</v>
      </c>
    </row>
    <row r="42" spans="1:13" x14ac:dyDescent="0.35">
      <c r="A42" s="1" t="s">
        <v>83</v>
      </c>
      <c r="B42" s="10">
        <v>17251814</v>
      </c>
      <c r="C42" s="11">
        <v>5239644</v>
      </c>
      <c r="D42" s="11">
        <v>17844</v>
      </c>
      <c r="E42" s="11">
        <v>2852377</v>
      </c>
      <c r="F42" s="11">
        <v>19508</v>
      </c>
      <c r="G42" s="11">
        <v>36662</v>
      </c>
      <c r="H42" s="11">
        <v>313424</v>
      </c>
      <c r="I42" s="11">
        <v>3157037</v>
      </c>
      <c r="J42" s="11">
        <v>298087</v>
      </c>
      <c r="K42" s="11">
        <v>1705700</v>
      </c>
      <c r="L42" s="11">
        <v>79865</v>
      </c>
      <c r="M42" s="11">
        <v>278622</v>
      </c>
    </row>
    <row r="43" spans="1:13" x14ac:dyDescent="0.35">
      <c r="A43" s="1" t="s">
        <v>84</v>
      </c>
      <c r="B43" s="10">
        <v>17329456</v>
      </c>
      <c r="C43" s="11">
        <v>5162932.5</v>
      </c>
      <c r="D43" s="11">
        <v>11423.24</v>
      </c>
      <c r="E43" s="11">
        <v>2808683.11</v>
      </c>
      <c r="F43" s="11">
        <v>30918.33</v>
      </c>
      <c r="G43" s="11">
        <v>33387</v>
      </c>
      <c r="H43" s="11">
        <v>313782.06</v>
      </c>
      <c r="I43" s="11">
        <v>3265939.28</v>
      </c>
      <c r="J43" s="11">
        <v>263846.74</v>
      </c>
      <c r="K43" s="11">
        <v>1747484.47</v>
      </c>
      <c r="L43" s="11">
        <v>72370.83</v>
      </c>
      <c r="M43" s="11">
        <v>307072.02</v>
      </c>
    </row>
    <row r="44" spans="1:13" x14ac:dyDescent="0.35">
      <c r="A44" s="5" t="s">
        <v>85</v>
      </c>
      <c r="B44" s="10">
        <f>AVERAGE(B40:B43)</f>
        <v>17291923</v>
      </c>
      <c r="C44" s="10">
        <f t="shared" ref="C44" si="21">AVERAGE(C40:C43)</f>
        <v>4908253</v>
      </c>
      <c r="D44" s="10">
        <f t="shared" ref="D44" si="22">AVERAGE(D40:D43)</f>
        <v>13089</v>
      </c>
      <c r="E44" s="10">
        <f t="shared" ref="E44" si="23">AVERAGE(E40:E43)</f>
        <v>2870437</v>
      </c>
      <c r="F44" s="10">
        <f t="shared" ref="F44" si="24">AVERAGE(F40:F43)</f>
        <v>28627</v>
      </c>
      <c r="G44" s="10">
        <f t="shared" ref="G44" si="25">AVERAGE(G40:G43)</f>
        <v>35296</v>
      </c>
      <c r="H44" s="10">
        <f t="shared" ref="H44" si="26">AVERAGE(H40:H43)</f>
        <v>337484</v>
      </c>
      <c r="I44" s="10">
        <f t="shared" ref="I44" si="27">AVERAGE(I40:I43)</f>
        <v>3189975</v>
      </c>
      <c r="J44" s="10">
        <f t="shared" ref="J44" si="28">AVERAGE(J40:J43)</f>
        <v>260166</v>
      </c>
      <c r="K44" s="10">
        <f t="shared" ref="K44" si="29">AVERAGE(K40:K43)</f>
        <v>1832606</v>
      </c>
      <c r="L44" s="10">
        <f t="shared" ref="L44" si="30">AVERAGE(L40:L43)</f>
        <v>70150</v>
      </c>
      <c r="M44" s="10">
        <f t="shared" ref="M44" si="31">AVERAGE(M40:M43)</f>
        <v>294873</v>
      </c>
    </row>
    <row r="45" spans="1:13" x14ac:dyDescent="0.35">
      <c r="A45" s="1" t="s">
        <v>87</v>
      </c>
      <c r="B45" s="10">
        <v>8907946</v>
      </c>
      <c r="C45" s="10">
        <v>4173499</v>
      </c>
      <c r="D45" s="10">
        <v>5011</v>
      </c>
      <c r="E45" s="10">
        <v>780255</v>
      </c>
      <c r="F45" s="10">
        <v>11224</v>
      </c>
      <c r="G45" s="10">
        <v>14856</v>
      </c>
      <c r="H45" s="10">
        <v>654642</v>
      </c>
      <c r="I45" s="10">
        <v>1282886</v>
      </c>
      <c r="J45" s="10">
        <v>108270</v>
      </c>
      <c r="K45" s="10">
        <v>458815</v>
      </c>
      <c r="L45" s="10">
        <v>8561</v>
      </c>
      <c r="M45" s="10">
        <v>64615</v>
      </c>
    </row>
    <row r="46" spans="1:13" x14ac:dyDescent="0.35">
      <c r="A46" s="1" t="s">
        <v>88</v>
      </c>
      <c r="B46" s="10">
        <v>9251762</v>
      </c>
      <c r="C46" s="11">
        <v>4735212</v>
      </c>
      <c r="D46" s="11">
        <v>6544</v>
      </c>
      <c r="E46" s="11">
        <v>689098</v>
      </c>
      <c r="F46" s="11">
        <v>12860</v>
      </c>
      <c r="G46" s="11">
        <v>20763</v>
      </c>
      <c r="H46" s="11">
        <v>550607</v>
      </c>
      <c r="I46" s="11">
        <v>1266664</v>
      </c>
      <c r="J46" s="11">
        <v>97733</v>
      </c>
      <c r="K46" s="11">
        <v>451206</v>
      </c>
      <c r="L46" s="11">
        <v>10095</v>
      </c>
      <c r="M46" s="11">
        <v>61726</v>
      </c>
    </row>
    <row r="47" spans="1:13" x14ac:dyDescent="0.35">
      <c r="A47" s="1" t="s">
        <v>89</v>
      </c>
      <c r="B47" s="10">
        <v>9574518</v>
      </c>
      <c r="C47" s="11">
        <v>5426625</v>
      </c>
      <c r="D47" s="11">
        <v>12416</v>
      </c>
      <c r="E47" s="11">
        <v>641589</v>
      </c>
      <c r="F47" s="11">
        <v>14570</v>
      </c>
      <c r="G47" s="11">
        <v>20617</v>
      </c>
      <c r="H47" s="11">
        <v>421586</v>
      </c>
      <c r="I47" s="11">
        <v>1269670</v>
      </c>
      <c r="J47" s="11">
        <v>85475</v>
      </c>
      <c r="K47" s="11">
        <v>388119</v>
      </c>
      <c r="L47" s="11">
        <v>12851</v>
      </c>
      <c r="M47" s="11">
        <v>44146</v>
      </c>
    </row>
    <row r="48" spans="1:13" x14ac:dyDescent="0.35">
      <c r="A48" s="1" t="s">
        <v>90</v>
      </c>
      <c r="B48" s="10">
        <v>9458785</v>
      </c>
      <c r="C48" s="11">
        <v>5338356.63</v>
      </c>
      <c r="D48" s="11">
        <v>7331.45</v>
      </c>
      <c r="E48" s="11">
        <v>665332.98</v>
      </c>
      <c r="F48" s="11">
        <v>14976.69</v>
      </c>
      <c r="G48" s="11">
        <v>12989.68</v>
      </c>
      <c r="H48" s="11">
        <v>438655.92</v>
      </c>
      <c r="I48" s="11">
        <v>1221896</v>
      </c>
      <c r="J48" s="11">
        <v>88376.02</v>
      </c>
      <c r="K48" s="11">
        <v>389547.47</v>
      </c>
      <c r="L48" s="11">
        <v>13957.92</v>
      </c>
      <c r="M48" s="11">
        <v>51770.63</v>
      </c>
    </row>
    <row r="49" spans="1:13" x14ac:dyDescent="0.35">
      <c r="A49" s="5" t="s">
        <v>86</v>
      </c>
      <c r="B49" s="10">
        <f>AVERAGE(B45:B48)</f>
        <v>9298253</v>
      </c>
      <c r="C49" s="10">
        <f t="shared" ref="C49" si="32">AVERAGE(C45:C48)</f>
        <v>4918423</v>
      </c>
      <c r="D49" s="10">
        <f t="shared" ref="D49" si="33">AVERAGE(D45:D48)</f>
        <v>7826</v>
      </c>
      <c r="E49" s="10">
        <f t="shared" ref="E49" si="34">AVERAGE(E45:E48)</f>
        <v>694069</v>
      </c>
      <c r="F49" s="10">
        <f t="shared" ref="F49" si="35">AVERAGE(F45:F48)</f>
        <v>13408</v>
      </c>
      <c r="G49" s="10">
        <f t="shared" ref="G49" si="36">AVERAGE(G45:G48)</f>
        <v>17306</v>
      </c>
      <c r="H49" s="10">
        <f t="shared" ref="H49" si="37">AVERAGE(H45:H48)</f>
        <v>516373</v>
      </c>
      <c r="I49" s="10">
        <f t="shared" ref="I49" si="38">AVERAGE(I45:I48)</f>
        <v>1260279</v>
      </c>
      <c r="J49" s="10">
        <f t="shared" ref="J49" si="39">AVERAGE(J45:J48)</f>
        <v>94964</v>
      </c>
      <c r="K49" s="10">
        <f t="shared" ref="K49" si="40">AVERAGE(K45:K48)</f>
        <v>421922</v>
      </c>
      <c r="L49" s="10">
        <f t="shared" ref="L49" si="41">AVERAGE(L45:L48)</f>
        <v>11366</v>
      </c>
      <c r="M49" s="10">
        <f t="shared" ref="M49" si="42">AVERAGE(M45:M48)</f>
        <v>55564</v>
      </c>
    </row>
    <row r="50" spans="1:13" x14ac:dyDescent="0.35">
      <c r="A50" s="1" t="s">
        <v>92</v>
      </c>
      <c r="B50" s="10">
        <v>4905872</v>
      </c>
      <c r="C50" s="11">
        <v>2442612</v>
      </c>
      <c r="D50" s="11">
        <v>3275</v>
      </c>
      <c r="E50" s="11">
        <v>352660</v>
      </c>
      <c r="F50" s="11">
        <v>9724</v>
      </c>
      <c r="G50" s="11">
        <v>9053</v>
      </c>
      <c r="H50" s="11">
        <v>572282</v>
      </c>
      <c r="I50" s="11">
        <v>612762</v>
      </c>
      <c r="J50" s="11">
        <v>95032</v>
      </c>
      <c r="K50" s="11">
        <v>139550</v>
      </c>
      <c r="L50" s="11">
        <v>4543</v>
      </c>
      <c r="M50" s="11">
        <v>24708</v>
      </c>
    </row>
    <row r="51" spans="1:13" x14ac:dyDescent="0.35">
      <c r="A51" s="1" t="s">
        <v>93</v>
      </c>
      <c r="B51" s="10">
        <v>5084521</v>
      </c>
      <c r="C51" s="11">
        <v>2737805</v>
      </c>
      <c r="D51" s="11">
        <v>4926</v>
      </c>
      <c r="E51" s="11">
        <v>314237</v>
      </c>
      <c r="F51" s="11">
        <v>11323</v>
      </c>
      <c r="G51" s="11">
        <v>14853</v>
      </c>
      <c r="H51" s="11">
        <v>483134</v>
      </c>
      <c r="I51" s="11">
        <v>610313</v>
      </c>
      <c r="J51" s="11">
        <v>86665</v>
      </c>
      <c r="K51" s="11">
        <v>138630</v>
      </c>
      <c r="L51" s="11">
        <v>6596</v>
      </c>
      <c r="M51" s="11">
        <v>22566</v>
      </c>
    </row>
    <row r="52" spans="1:13" x14ac:dyDescent="0.35">
      <c r="A52" s="1" t="s">
        <v>94</v>
      </c>
      <c r="B52" s="10">
        <v>5192716</v>
      </c>
      <c r="C52" s="11">
        <v>3067212</v>
      </c>
      <c r="D52" s="11">
        <v>8758</v>
      </c>
      <c r="E52" s="11">
        <v>283273</v>
      </c>
      <c r="F52" s="11">
        <v>13115</v>
      </c>
      <c r="G52" s="11">
        <v>14782</v>
      </c>
      <c r="H52" s="11">
        <v>362000</v>
      </c>
      <c r="I52" s="11">
        <v>625799</v>
      </c>
      <c r="J52" s="11">
        <v>72958</v>
      </c>
      <c r="K52" s="11">
        <v>122276</v>
      </c>
      <c r="L52" s="11">
        <v>6871</v>
      </c>
      <c r="M52" s="11">
        <v>17180</v>
      </c>
    </row>
    <row r="53" spans="1:13" x14ac:dyDescent="0.35">
      <c r="A53" s="1" t="s">
        <v>95</v>
      </c>
      <c r="B53" s="10">
        <v>5140976</v>
      </c>
      <c r="C53" s="11">
        <v>3048804.09</v>
      </c>
      <c r="D53" s="11">
        <v>4173.38</v>
      </c>
      <c r="E53" s="11">
        <v>310311</v>
      </c>
      <c r="F53" s="11">
        <v>13062.99</v>
      </c>
      <c r="G53" s="11">
        <v>8047.18</v>
      </c>
      <c r="H53" s="11">
        <v>385008.1</v>
      </c>
      <c r="I53" s="11">
        <v>557154.63</v>
      </c>
      <c r="J53" s="11">
        <v>73432.37</v>
      </c>
      <c r="K53" s="11">
        <v>117660.17</v>
      </c>
      <c r="L53" s="11">
        <v>8544.26</v>
      </c>
      <c r="M53" s="11">
        <v>23333.03</v>
      </c>
    </row>
    <row r="54" spans="1:13" x14ac:dyDescent="0.35">
      <c r="A54" s="5" t="s">
        <v>91</v>
      </c>
      <c r="B54" s="10">
        <f>AVERAGE(B50:B53)</f>
        <v>5081021</v>
      </c>
      <c r="C54" s="10">
        <f t="shared" ref="C54" si="43">AVERAGE(C50:C53)</f>
        <v>2824108</v>
      </c>
      <c r="D54" s="10">
        <f t="shared" ref="D54" si="44">AVERAGE(D50:D53)</f>
        <v>5283</v>
      </c>
      <c r="E54" s="10">
        <f t="shared" ref="E54" si="45">AVERAGE(E50:E53)</f>
        <v>315120</v>
      </c>
      <c r="F54" s="10">
        <f t="shared" ref="F54" si="46">AVERAGE(F50:F53)</f>
        <v>11806</v>
      </c>
      <c r="G54" s="10">
        <f t="shared" ref="G54" si="47">AVERAGE(G50:G53)</f>
        <v>11684</v>
      </c>
      <c r="H54" s="10">
        <f t="shared" ref="H54" si="48">AVERAGE(H50:H53)</f>
        <v>450606</v>
      </c>
      <c r="I54" s="10">
        <f t="shared" ref="I54" si="49">AVERAGE(I50:I53)</f>
        <v>601507</v>
      </c>
      <c r="J54" s="10">
        <f t="shared" ref="J54" si="50">AVERAGE(J50:J53)</f>
        <v>82022</v>
      </c>
      <c r="K54" s="10">
        <f t="shared" ref="K54" si="51">AVERAGE(K50:K53)</f>
        <v>129529</v>
      </c>
      <c r="L54" s="10">
        <f t="shared" ref="L54" si="52">AVERAGE(L50:L53)</f>
        <v>6639</v>
      </c>
      <c r="M54" s="10">
        <f t="shared" ref="M54" si="53">AVERAGE(M50:M53)</f>
        <v>21947</v>
      </c>
    </row>
    <row r="55" spans="1:13" x14ac:dyDescent="0.35">
      <c r="A55" s="1" t="s">
        <v>97</v>
      </c>
      <c r="B55" s="10">
        <v>4002074</v>
      </c>
      <c r="C55" s="11">
        <v>1730887</v>
      </c>
      <c r="D55" s="11">
        <v>1737</v>
      </c>
      <c r="E55" s="11">
        <v>427595</v>
      </c>
      <c r="F55" s="11">
        <v>1500</v>
      </c>
      <c r="G55" s="11">
        <v>5803</v>
      </c>
      <c r="H55" s="11">
        <v>82360</v>
      </c>
      <c r="I55" s="11">
        <v>670125</v>
      </c>
      <c r="J55" s="11">
        <v>13238</v>
      </c>
      <c r="K55" s="11">
        <v>319265</v>
      </c>
      <c r="L55" s="11">
        <v>4018</v>
      </c>
      <c r="M55" s="11">
        <v>39906</v>
      </c>
    </row>
    <row r="56" spans="1:13" x14ac:dyDescent="0.35">
      <c r="A56" s="1" t="s">
        <v>98</v>
      </c>
      <c r="B56" s="10">
        <v>4167241</v>
      </c>
      <c r="C56" s="11">
        <v>1997407</v>
      </c>
      <c r="D56" s="11">
        <v>1618</v>
      </c>
      <c r="E56" s="11">
        <v>374861</v>
      </c>
      <c r="F56" s="11">
        <v>1538</v>
      </c>
      <c r="G56" s="11">
        <v>5911</v>
      </c>
      <c r="H56" s="11">
        <v>67473</v>
      </c>
      <c r="I56" s="11">
        <v>656350</v>
      </c>
      <c r="J56" s="11">
        <v>11067</v>
      </c>
      <c r="K56" s="11">
        <v>312576</v>
      </c>
      <c r="L56" s="11">
        <v>3499</v>
      </c>
      <c r="M56" s="11">
        <v>39160</v>
      </c>
    </row>
    <row r="57" spans="1:13" x14ac:dyDescent="0.35">
      <c r="A57" s="1" t="s">
        <v>99</v>
      </c>
      <c r="B57" s="10">
        <v>4381802</v>
      </c>
      <c r="C57" s="11">
        <v>2359413</v>
      </c>
      <c r="D57" s="11">
        <v>3658</v>
      </c>
      <c r="E57" s="11">
        <v>358317</v>
      </c>
      <c r="F57" s="11">
        <v>1456</v>
      </c>
      <c r="G57" s="11">
        <v>5835</v>
      </c>
      <c r="H57" s="11">
        <v>59586</v>
      </c>
      <c r="I57" s="11">
        <v>643871</v>
      </c>
      <c r="J57" s="11">
        <v>12517</v>
      </c>
      <c r="K57" s="11">
        <v>265843</v>
      </c>
      <c r="L57" s="11">
        <v>5980</v>
      </c>
      <c r="M57" s="11">
        <v>26966</v>
      </c>
    </row>
    <row r="58" spans="1:13" x14ac:dyDescent="0.35">
      <c r="A58" s="1" t="s">
        <v>100</v>
      </c>
      <c r="B58" s="10">
        <v>4317809</v>
      </c>
      <c r="C58" s="11">
        <v>2289553</v>
      </c>
      <c r="D58" s="11">
        <v>3158.07</v>
      </c>
      <c r="E58" s="11">
        <v>355021.77</v>
      </c>
      <c r="F58" s="11">
        <v>1913.7</v>
      </c>
      <c r="G58" s="11">
        <v>4942.5</v>
      </c>
      <c r="H58" s="11">
        <v>53647.82</v>
      </c>
      <c r="I58" s="11">
        <v>664741.5</v>
      </c>
      <c r="J58" s="11">
        <v>14943.65</v>
      </c>
      <c r="K58" s="11">
        <v>271887.3</v>
      </c>
      <c r="L58" s="11">
        <v>5413.66</v>
      </c>
      <c r="M58" s="11">
        <v>28437.61</v>
      </c>
    </row>
    <row r="59" spans="1:13" x14ac:dyDescent="0.35">
      <c r="A59" s="5" t="s">
        <v>96</v>
      </c>
      <c r="B59" s="10">
        <f>AVERAGE(B55:B58)</f>
        <v>4217232</v>
      </c>
      <c r="C59" s="10">
        <f t="shared" ref="C59" si="54">AVERAGE(C55:C58)</f>
        <v>2094315</v>
      </c>
      <c r="D59" s="10">
        <f t="shared" ref="D59" si="55">AVERAGE(D55:D58)</f>
        <v>2543</v>
      </c>
      <c r="E59" s="10">
        <f t="shared" ref="E59" si="56">AVERAGE(E55:E58)</f>
        <v>378949</v>
      </c>
      <c r="F59" s="10">
        <f t="shared" ref="F59" si="57">AVERAGE(F55:F58)</f>
        <v>1602</v>
      </c>
      <c r="G59" s="10">
        <f t="shared" ref="G59" si="58">AVERAGE(G55:G58)</f>
        <v>5623</v>
      </c>
      <c r="H59" s="10">
        <f t="shared" ref="H59" si="59">AVERAGE(H55:H58)</f>
        <v>65767</v>
      </c>
      <c r="I59" s="10">
        <f t="shared" ref="I59" si="60">AVERAGE(I55:I58)</f>
        <v>658772</v>
      </c>
      <c r="J59" s="10">
        <f t="shared" ref="J59" si="61">AVERAGE(J55:J58)</f>
        <v>12941</v>
      </c>
      <c r="K59" s="10">
        <f t="shared" ref="K59" si="62">AVERAGE(K55:K58)</f>
        <v>292393</v>
      </c>
      <c r="L59" s="10">
        <f t="shared" ref="L59" si="63">AVERAGE(L55:L58)</f>
        <v>4728</v>
      </c>
      <c r="M59" s="10">
        <f t="shared" ref="M59" si="64">AVERAGE(M55:M58)</f>
        <v>33617</v>
      </c>
    </row>
    <row r="60" spans="1:13" x14ac:dyDescent="0.35">
      <c r="A60" s="1" t="s">
        <v>112</v>
      </c>
      <c r="B60" s="10">
        <v>279677</v>
      </c>
      <c r="C60" s="10">
        <v>139441</v>
      </c>
      <c r="D60" s="10">
        <v>599</v>
      </c>
      <c r="E60" s="10">
        <v>25366</v>
      </c>
      <c r="F60" s="10">
        <v>83</v>
      </c>
      <c r="G60" s="10">
        <v>1086</v>
      </c>
      <c r="H60" s="10">
        <v>22235</v>
      </c>
      <c r="I60" s="10">
        <v>29330</v>
      </c>
      <c r="J60" s="10">
        <v>2135</v>
      </c>
      <c r="K60" s="10">
        <v>15342</v>
      </c>
      <c r="L60" s="10">
        <v>1109</v>
      </c>
      <c r="M60" s="10">
        <v>1419</v>
      </c>
    </row>
    <row r="61" spans="1:13" x14ac:dyDescent="0.35">
      <c r="A61" s="1" t="s">
        <v>113</v>
      </c>
      <c r="B61" s="10">
        <v>302529</v>
      </c>
      <c r="C61" s="11">
        <v>167210</v>
      </c>
      <c r="D61" s="11">
        <v>427</v>
      </c>
      <c r="E61" s="11">
        <v>22965</v>
      </c>
      <c r="F61" s="11">
        <v>75</v>
      </c>
      <c r="G61" s="11">
        <v>1322</v>
      </c>
      <c r="H61" s="11">
        <v>16812</v>
      </c>
      <c r="I61" s="11">
        <v>32237</v>
      </c>
      <c r="J61" s="11">
        <v>3321</v>
      </c>
      <c r="K61" s="11">
        <v>16898</v>
      </c>
      <c r="L61" s="11">
        <v>921</v>
      </c>
      <c r="M61" s="11">
        <v>627</v>
      </c>
    </row>
    <row r="62" spans="1:13" x14ac:dyDescent="0.35">
      <c r="A62" s="1" t="s">
        <v>114</v>
      </c>
      <c r="B62" s="10">
        <v>287043</v>
      </c>
      <c r="C62" s="11">
        <v>172223</v>
      </c>
      <c r="D62" s="11">
        <v>304</v>
      </c>
      <c r="E62" s="11">
        <v>15738</v>
      </c>
      <c r="F62" s="11">
        <v>0</v>
      </c>
      <c r="G62" s="11">
        <v>944</v>
      </c>
      <c r="H62" s="11">
        <v>11393</v>
      </c>
      <c r="I62" s="11">
        <v>27483</v>
      </c>
      <c r="J62" s="11">
        <v>1087</v>
      </c>
      <c r="K62" s="11">
        <v>11410</v>
      </c>
      <c r="L62" s="11">
        <v>769</v>
      </c>
      <c r="M62" s="11">
        <v>2186</v>
      </c>
    </row>
    <row r="63" spans="1:13" x14ac:dyDescent="0.35">
      <c r="A63" s="1" t="s">
        <v>115</v>
      </c>
      <c r="B63" s="10">
        <v>298102.51</v>
      </c>
      <c r="C63" s="11">
        <v>188042.77</v>
      </c>
      <c r="D63" s="11">
        <v>174.2</v>
      </c>
      <c r="E63" s="11">
        <v>8656.68</v>
      </c>
      <c r="F63" s="11">
        <v>0</v>
      </c>
      <c r="G63" s="11">
        <v>966.15</v>
      </c>
      <c r="H63" s="11">
        <v>12686.71</v>
      </c>
      <c r="I63" s="11">
        <v>25547.31</v>
      </c>
      <c r="J63" s="11">
        <v>2478</v>
      </c>
      <c r="K63" s="11">
        <v>13295.22</v>
      </c>
      <c r="L63" s="11">
        <v>1033</v>
      </c>
      <c r="M63" s="11">
        <v>1554.38</v>
      </c>
    </row>
    <row r="64" spans="1:13" x14ac:dyDescent="0.35">
      <c r="A64" s="5" t="s">
        <v>111</v>
      </c>
      <c r="B64" s="10">
        <f>AVERAGE(B60:B63)</f>
        <v>291838</v>
      </c>
      <c r="C64" s="10">
        <f t="shared" ref="C64" si="65">AVERAGE(C60:C63)</f>
        <v>166729</v>
      </c>
      <c r="D64" s="10">
        <f t="shared" ref="D64" si="66">AVERAGE(D60:D63)</f>
        <v>376</v>
      </c>
      <c r="E64" s="10">
        <f t="shared" ref="E64" si="67">AVERAGE(E60:E63)</f>
        <v>18181</v>
      </c>
      <c r="F64" s="10">
        <f t="shared" ref="F64" si="68">AVERAGE(F60:F63)</f>
        <v>40</v>
      </c>
      <c r="G64" s="10">
        <f t="shared" ref="G64" si="69">AVERAGE(G60:G63)</f>
        <v>1080</v>
      </c>
      <c r="H64" s="10">
        <f t="shared" ref="H64" si="70">AVERAGE(H60:H63)</f>
        <v>15782</v>
      </c>
      <c r="I64" s="10">
        <f t="shared" ref="I64" si="71">AVERAGE(I60:I63)</f>
        <v>28649</v>
      </c>
      <c r="J64" s="10">
        <f t="shared" ref="J64" si="72">AVERAGE(J60:J63)</f>
        <v>2255</v>
      </c>
      <c r="K64" s="10">
        <f t="shared" ref="K64" si="73">AVERAGE(K60:K63)</f>
        <v>14236</v>
      </c>
      <c r="L64" s="10">
        <f t="shared" ref="L64" si="74">AVERAGE(L60:L63)</f>
        <v>958</v>
      </c>
      <c r="M64" s="10">
        <f t="shared" ref="M64" si="75">AVERAGE(M60:M63)</f>
        <v>1447</v>
      </c>
    </row>
    <row r="65" spans="1:13" x14ac:dyDescent="0.35">
      <c r="A65" s="1" t="s">
        <v>107</v>
      </c>
      <c r="B65" s="10">
        <v>145372</v>
      </c>
      <c r="C65" s="11">
        <v>78639</v>
      </c>
      <c r="D65" s="11">
        <v>327</v>
      </c>
      <c r="E65" s="11">
        <v>7918</v>
      </c>
      <c r="F65" s="11">
        <v>83</v>
      </c>
      <c r="G65" s="11">
        <v>214</v>
      </c>
      <c r="H65" s="11">
        <v>18881</v>
      </c>
      <c r="I65" s="11">
        <v>13233</v>
      </c>
      <c r="J65" s="11">
        <v>1589</v>
      </c>
      <c r="K65" s="11">
        <v>4463</v>
      </c>
      <c r="L65" s="11">
        <v>108</v>
      </c>
      <c r="M65" s="11">
        <v>913</v>
      </c>
    </row>
    <row r="66" spans="1:13" x14ac:dyDescent="0.35">
      <c r="A66" s="1" t="s">
        <v>108</v>
      </c>
      <c r="B66" s="10">
        <v>158329</v>
      </c>
      <c r="C66" s="11">
        <v>95772</v>
      </c>
      <c r="D66" s="11">
        <v>150</v>
      </c>
      <c r="E66" s="11">
        <v>7840</v>
      </c>
      <c r="F66" s="11">
        <v>75</v>
      </c>
      <c r="G66" s="11">
        <v>550</v>
      </c>
      <c r="H66" s="11">
        <v>14363</v>
      </c>
      <c r="I66" s="11">
        <v>14039</v>
      </c>
      <c r="J66" s="11">
        <v>2467</v>
      </c>
      <c r="K66" s="11">
        <v>3962</v>
      </c>
      <c r="L66" s="11">
        <v>39</v>
      </c>
      <c r="M66" s="11">
        <v>515</v>
      </c>
    </row>
    <row r="67" spans="1:13" x14ac:dyDescent="0.35">
      <c r="A67" s="1" t="s">
        <v>109</v>
      </c>
      <c r="B67" s="10">
        <v>154108</v>
      </c>
      <c r="C67" s="11">
        <v>101245</v>
      </c>
      <c r="D67" s="11">
        <v>267</v>
      </c>
      <c r="E67" s="11">
        <v>3394</v>
      </c>
      <c r="F67" s="11">
        <v>0</v>
      </c>
      <c r="G67" s="11">
        <v>738</v>
      </c>
      <c r="H67" s="11">
        <v>9739</v>
      </c>
      <c r="I67" s="11">
        <v>13560</v>
      </c>
      <c r="J67" s="11">
        <v>983</v>
      </c>
      <c r="K67" s="11">
        <v>2912</v>
      </c>
      <c r="L67" s="11">
        <v>769</v>
      </c>
      <c r="M67" s="11">
        <v>303</v>
      </c>
    </row>
    <row r="68" spans="1:13" x14ac:dyDescent="0.35">
      <c r="A68" s="1" t="s">
        <v>110</v>
      </c>
      <c r="B68" s="10">
        <v>161564</v>
      </c>
      <c r="C68" s="11">
        <v>109744.54</v>
      </c>
      <c r="D68" s="11">
        <v>174.2</v>
      </c>
      <c r="E68" s="11">
        <v>2874.99</v>
      </c>
      <c r="F68" s="11">
        <v>0</v>
      </c>
      <c r="G68" s="11">
        <v>497.05</v>
      </c>
      <c r="H68" s="11">
        <v>10296</v>
      </c>
      <c r="I68" s="11">
        <v>11798.27</v>
      </c>
      <c r="J68" s="11">
        <v>2261</v>
      </c>
      <c r="K68" s="11">
        <v>3950.97</v>
      </c>
      <c r="L68" s="11">
        <v>978.02</v>
      </c>
      <c r="M68" s="11">
        <v>574.9</v>
      </c>
    </row>
    <row r="69" spans="1:13" x14ac:dyDescent="0.35">
      <c r="A69" s="5" t="s">
        <v>106</v>
      </c>
      <c r="B69" s="10">
        <f>AVERAGE(B65:B68)</f>
        <v>154843</v>
      </c>
      <c r="C69" s="10">
        <f t="shared" ref="C69" si="76">AVERAGE(C65:C68)</f>
        <v>96350</v>
      </c>
      <c r="D69" s="10">
        <f t="shared" ref="D69" si="77">AVERAGE(D65:D68)</f>
        <v>230</v>
      </c>
      <c r="E69" s="10">
        <f t="shared" ref="E69" si="78">AVERAGE(E65:E68)</f>
        <v>5507</v>
      </c>
      <c r="F69" s="10">
        <f t="shared" ref="F69" si="79">AVERAGE(F65:F68)</f>
        <v>40</v>
      </c>
      <c r="G69" s="10">
        <f t="shared" ref="G69" si="80">AVERAGE(G65:G68)</f>
        <v>500</v>
      </c>
      <c r="H69" s="10">
        <f t="shared" ref="H69" si="81">AVERAGE(H65:H68)</f>
        <v>13320</v>
      </c>
      <c r="I69" s="10">
        <f t="shared" ref="I69" si="82">AVERAGE(I65:I68)</f>
        <v>13158</v>
      </c>
      <c r="J69" s="10">
        <f t="shared" ref="J69" si="83">AVERAGE(J65:J68)</f>
        <v>1825</v>
      </c>
      <c r="K69" s="10">
        <f t="shared" ref="K69" si="84">AVERAGE(K65:K68)</f>
        <v>3822</v>
      </c>
      <c r="L69" s="10">
        <f t="shared" ref="L69" si="85">AVERAGE(L65:L68)</f>
        <v>474</v>
      </c>
      <c r="M69" s="10">
        <f t="shared" ref="M69" si="86">AVERAGE(M65:M68)</f>
        <v>576</v>
      </c>
    </row>
    <row r="70" spans="1:13" x14ac:dyDescent="0.35">
      <c r="A70" s="1" t="s">
        <v>102</v>
      </c>
      <c r="B70" s="10">
        <v>134305</v>
      </c>
      <c r="C70" s="11">
        <v>60802</v>
      </c>
      <c r="D70" s="11">
        <v>272</v>
      </c>
      <c r="E70" s="11">
        <v>17448</v>
      </c>
      <c r="F70" s="11">
        <v>0</v>
      </c>
      <c r="G70" s="11">
        <v>871</v>
      </c>
      <c r="H70" s="11">
        <v>3354</v>
      </c>
      <c r="I70" s="11">
        <v>16097</v>
      </c>
      <c r="J70" s="11">
        <v>546</v>
      </c>
      <c r="K70" s="11">
        <v>10879</v>
      </c>
      <c r="L70" s="11">
        <v>1001</v>
      </c>
      <c r="M70" s="11">
        <v>505</v>
      </c>
    </row>
    <row r="71" spans="1:13" x14ac:dyDescent="0.35">
      <c r="A71" s="1" t="s">
        <v>103</v>
      </c>
      <c r="B71" s="10">
        <v>144200</v>
      </c>
      <c r="C71" s="11">
        <v>71438</v>
      </c>
      <c r="D71" s="11">
        <v>277</v>
      </c>
      <c r="E71" s="11">
        <v>15124</v>
      </c>
      <c r="F71" s="11">
        <v>0</v>
      </c>
      <c r="G71" s="11">
        <v>772</v>
      </c>
      <c r="H71" s="11">
        <v>2449</v>
      </c>
      <c r="I71" s="11">
        <v>18198</v>
      </c>
      <c r="J71" s="11">
        <v>854</v>
      </c>
      <c r="K71" s="11">
        <v>12936</v>
      </c>
      <c r="L71" s="11">
        <v>882</v>
      </c>
      <c r="M71" s="11">
        <v>112</v>
      </c>
    </row>
    <row r="72" spans="1:13" x14ac:dyDescent="0.35">
      <c r="A72" s="1" t="s">
        <v>104</v>
      </c>
      <c r="B72" s="10">
        <v>132934</v>
      </c>
      <c r="C72" s="11">
        <v>70978</v>
      </c>
      <c r="D72" s="11">
        <v>37</v>
      </c>
      <c r="E72" s="11">
        <v>12344</v>
      </c>
      <c r="F72" s="11">
        <v>0</v>
      </c>
      <c r="G72" s="11">
        <v>206</v>
      </c>
      <c r="H72" s="11">
        <v>1654</v>
      </c>
      <c r="I72" s="11">
        <v>13923</v>
      </c>
      <c r="J72" s="11">
        <v>105</v>
      </c>
      <c r="K72" s="11">
        <v>8498</v>
      </c>
      <c r="L72" s="11">
        <v>0</v>
      </c>
      <c r="M72" s="11">
        <v>1883</v>
      </c>
    </row>
    <row r="73" spans="1:13" x14ac:dyDescent="0.35">
      <c r="A73" s="1" t="s">
        <v>105</v>
      </c>
      <c r="B73" s="10">
        <v>136538.78</v>
      </c>
      <c r="C73" s="11">
        <v>78298</v>
      </c>
      <c r="D73" s="11">
        <v>0</v>
      </c>
      <c r="E73" s="11">
        <v>5781.69</v>
      </c>
      <c r="F73" s="11">
        <v>0</v>
      </c>
      <c r="G73" s="11">
        <v>469.09</v>
      </c>
      <c r="H73" s="11">
        <v>2390.27</v>
      </c>
      <c r="I73" s="11">
        <v>13749.04</v>
      </c>
      <c r="J73" s="11">
        <v>216.84</v>
      </c>
      <c r="K73" s="11">
        <v>9344.25</v>
      </c>
      <c r="L73" s="11">
        <v>54.86</v>
      </c>
      <c r="M73" s="11">
        <v>979.48</v>
      </c>
    </row>
    <row r="74" spans="1:13" x14ac:dyDescent="0.35">
      <c r="A74" s="5" t="s">
        <v>101</v>
      </c>
      <c r="B74" s="10">
        <f>AVERAGE(B70:B73)</f>
        <v>136994</v>
      </c>
      <c r="C74" s="10">
        <f t="shared" ref="C74" si="87">AVERAGE(C70:C73)</f>
        <v>70379</v>
      </c>
      <c r="D74" s="10">
        <f t="shared" ref="D74" si="88">AVERAGE(D70:D73)</f>
        <v>147</v>
      </c>
      <c r="E74" s="10">
        <f t="shared" ref="E74" si="89">AVERAGE(E70:E73)</f>
        <v>12674</v>
      </c>
      <c r="F74" s="10">
        <f t="shared" ref="F74" si="90">AVERAGE(F70:F73)</f>
        <v>0</v>
      </c>
      <c r="G74" s="10">
        <f t="shared" ref="G74" si="91">AVERAGE(G70:G73)</f>
        <v>580</v>
      </c>
      <c r="H74" s="10">
        <f t="shared" ref="H74" si="92">AVERAGE(H70:H73)</f>
        <v>2462</v>
      </c>
      <c r="I74" s="10">
        <f t="shared" ref="I74" si="93">AVERAGE(I70:I73)</f>
        <v>15492</v>
      </c>
      <c r="J74" s="10">
        <f t="shared" ref="J74" si="94">AVERAGE(J70:J73)</f>
        <v>430</v>
      </c>
      <c r="K74" s="10">
        <f t="shared" ref="K74" si="95">AVERAGE(K70:K73)</f>
        <v>10414</v>
      </c>
      <c r="L74" s="10">
        <f t="shared" ref="L74" si="96">AVERAGE(L70:L73)</f>
        <v>484</v>
      </c>
      <c r="M74" s="10">
        <f t="shared" ref="M74" si="97">AVERAGE(M70:M73)</f>
        <v>870</v>
      </c>
    </row>
  </sheetData>
  <sortState ref="A20:X55">
    <sortCondition ref="A20:A55"/>
  </sortState>
  <mergeCells count="5">
    <mergeCell ref="B4:B6"/>
    <mergeCell ref="A3:A6"/>
    <mergeCell ref="B3:M3"/>
    <mergeCell ref="B7:M7"/>
    <mergeCell ref="B17:M17"/>
  </mergeCells>
  <printOptions horizontalCentered="1"/>
  <pageMargins left="0.25" right="0.25" top="0.75" bottom="0.5" header="0.3" footer="0.3"/>
  <pageSetup paperSize="9" fitToHeight="0" orientation="landscape" r:id="rId1"/>
  <headerFooter>
    <oddHeader>&amp;Rสำรวจภาวะการทำงานของประชากร รายปี 2564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zoomScaleNormal="100" workbookViewId="0">
      <selection activeCell="D9" sqref="D9"/>
    </sheetView>
  </sheetViews>
  <sheetFormatPr defaultColWidth="12.7109375" defaultRowHeight="21" x14ac:dyDescent="0.35"/>
  <cols>
    <col min="1" max="1" width="23.7109375" style="1" customWidth="1"/>
    <col min="2" max="12" width="10.7109375" style="11" customWidth="1"/>
    <col min="13" max="16384" width="12.7109375" style="11"/>
  </cols>
  <sheetData>
    <row r="1" spans="1:12" x14ac:dyDescent="0.35">
      <c r="A1" s="1" t="s">
        <v>129</v>
      </c>
    </row>
    <row r="2" spans="1:12" ht="5.0999999999999996" customHeight="1" thickBot="1" x14ac:dyDescent="0.4"/>
    <row r="3" spans="1:12" x14ac:dyDescent="0.35">
      <c r="A3" s="36" t="s">
        <v>128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s="3" customFormat="1" x14ac:dyDescent="0.5">
      <c r="A4" s="37"/>
      <c r="B4" s="12" t="s">
        <v>16</v>
      </c>
      <c r="C4" s="12" t="s">
        <v>16</v>
      </c>
      <c r="D4" s="12" t="s">
        <v>19</v>
      </c>
      <c r="E4" s="12" t="s">
        <v>19</v>
      </c>
      <c r="F4" s="12" t="s">
        <v>6</v>
      </c>
      <c r="G4" s="12" t="s">
        <v>20</v>
      </c>
      <c r="H4" s="12" t="s">
        <v>21</v>
      </c>
      <c r="I4" s="12" t="s">
        <v>16</v>
      </c>
      <c r="J4" s="12" t="s">
        <v>22</v>
      </c>
      <c r="K4" s="12" t="s">
        <v>23</v>
      </c>
      <c r="L4" s="13" t="s">
        <v>7</v>
      </c>
    </row>
    <row r="5" spans="1:12" s="3" customFormat="1" x14ac:dyDescent="0.5">
      <c r="A5" s="37"/>
      <c r="B5" s="12" t="s">
        <v>34</v>
      </c>
      <c r="C5" s="12" t="s">
        <v>35</v>
      </c>
      <c r="D5" s="12" t="s">
        <v>32</v>
      </c>
      <c r="E5" s="12" t="s">
        <v>36</v>
      </c>
      <c r="F5" s="12"/>
      <c r="G5" s="12" t="s">
        <v>37</v>
      </c>
      <c r="H5" s="12" t="s">
        <v>38</v>
      </c>
      <c r="I5" s="12" t="s">
        <v>39</v>
      </c>
      <c r="J5" s="12" t="s">
        <v>40</v>
      </c>
      <c r="K5" s="12" t="s">
        <v>41</v>
      </c>
      <c r="L5" s="13"/>
    </row>
    <row r="6" spans="1:12" s="3" customFormat="1" x14ac:dyDescent="0.5">
      <c r="A6" s="38"/>
      <c r="B6" s="25"/>
      <c r="C6" s="25" t="s">
        <v>49</v>
      </c>
      <c r="D6" s="25" t="s">
        <v>50</v>
      </c>
      <c r="E6" s="25" t="s">
        <v>51</v>
      </c>
      <c r="F6" s="25"/>
      <c r="G6" s="25"/>
      <c r="H6" s="25" t="s">
        <v>52</v>
      </c>
      <c r="I6" s="25" t="s">
        <v>53</v>
      </c>
      <c r="J6" s="25" t="s">
        <v>54</v>
      </c>
      <c r="K6" s="25" t="s">
        <v>55</v>
      </c>
      <c r="L6" s="26"/>
    </row>
    <row r="7" spans="1:12" s="3" customFormat="1" x14ac:dyDescent="0.5">
      <c r="A7" s="30"/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2" s="3" customFormat="1" x14ac:dyDescent="0.35">
      <c r="A8" s="14" t="s">
        <v>1</v>
      </c>
      <c r="B8" s="15">
        <v>248988</v>
      </c>
      <c r="C8" s="15">
        <v>398875</v>
      </c>
      <c r="D8" s="15">
        <v>548076</v>
      </c>
      <c r="E8" s="15">
        <v>1673000</v>
      </c>
      <c r="F8" s="15">
        <v>1132713</v>
      </c>
      <c r="G8" s="15">
        <v>763043</v>
      </c>
      <c r="H8" s="15">
        <v>266913</v>
      </c>
      <c r="I8" s="15">
        <v>915337</v>
      </c>
      <c r="J8" s="15">
        <v>230524</v>
      </c>
      <c r="K8" s="15">
        <v>3040</v>
      </c>
      <c r="L8" s="16">
        <v>52184</v>
      </c>
    </row>
    <row r="9" spans="1:12" s="7" customFormat="1" x14ac:dyDescent="0.35">
      <c r="A9" s="17" t="s">
        <v>2</v>
      </c>
      <c r="B9" s="18">
        <v>110236</v>
      </c>
      <c r="C9" s="18">
        <v>192407</v>
      </c>
      <c r="D9" s="18">
        <v>319460</v>
      </c>
      <c r="E9" s="18">
        <v>977243</v>
      </c>
      <c r="F9" s="18">
        <v>366579</v>
      </c>
      <c r="G9" s="18">
        <v>172467</v>
      </c>
      <c r="H9" s="18">
        <v>137151</v>
      </c>
      <c r="I9" s="18">
        <v>446144</v>
      </c>
      <c r="J9" s="18">
        <v>33604</v>
      </c>
      <c r="K9" s="18">
        <v>1537</v>
      </c>
      <c r="L9" s="19">
        <v>24897</v>
      </c>
    </row>
    <row r="10" spans="1:12" s="7" customFormat="1" x14ac:dyDescent="0.35">
      <c r="A10" s="17" t="s">
        <v>3</v>
      </c>
      <c r="B10" s="18">
        <v>138752</v>
      </c>
      <c r="C10" s="18">
        <v>206468</v>
      </c>
      <c r="D10" s="18">
        <v>228616</v>
      </c>
      <c r="E10" s="18">
        <v>695757</v>
      </c>
      <c r="F10" s="18">
        <v>766134</v>
      </c>
      <c r="G10" s="18">
        <v>590576</v>
      </c>
      <c r="H10" s="18">
        <v>129762</v>
      </c>
      <c r="I10" s="18">
        <v>469193</v>
      </c>
      <c r="J10" s="18">
        <v>196920</v>
      </c>
      <c r="K10" s="18">
        <v>1502</v>
      </c>
      <c r="L10" s="19">
        <v>27287</v>
      </c>
    </row>
    <row r="11" spans="1:12" s="3" customFormat="1" x14ac:dyDescent="0.35">
      <c r="A11" s="14" t="s">
        <v>4</v>
      </c>
      <c r="B11" s="15">
        <v>11015</v>
      </c>
      <c r="C11" s="15">
        <v>26499</v>
      </c>
      <c r="D11" s="15">
        <v>33605</v>
      </c>
      <c r="E11" s="15">
        <v>445184</v>
      </c>
      <c r="F11" s="15">
        <v>283520</v>
      </c>
      <c r="G11" s="15">
        <v>171682</v>
      </c>
      <c r="H11" s="15">
        <v>52589</v>
      </c>
      <c r="I11" s="15">
        <v>239320</v>
      </c>
      <c r="J11" s="15">
        <v>23340</v>
      </c>
      <c r="K11" s="15">
        <v>0</v>
      </c>
      <c r="L11" s="16">
        <v>0</v>
      </c>
    </row>
    <row r="12" spans="1:12" s="7" customFormat="1" x14ac:dyDescent="0.35">
      <c r="A12" s="17" t="s">
        <v>2</v>
      </c>
      <c r="B12" s="18">
        <v>4048</v>
      </c>
      <c r="C12" s="18">
        <v>13618</v>
      </c>
      <c r="D12" s="18">
        <v>15723</v>
      </c>
      <c r="E12" s="18">
        <v>272939</v>
      </c>
      <c r="F12" s="18">
        <v>99869</v>
      </c>
      <c r="G12" s="18">
        <v>41895</v>
      </c>
      <c r="H12" s="18">
        <v>28045</v>
      </c>
      <c r="I12" s="18">
        <v>141715</v>
      </c>
      <c r="J12" s="18">
        <v>2918</v>
      </c>
      <c r="K12" s="18">
        <v>0</v>
      </c>
      <c r="L12" s="19">
        <v>0</v>
      </c>
    </row>
    <row r="13" spans="1:12" s="7" customFormat="1" x14ac:dyDescent="0.35">
      <c r="A13" s="17" t="s">
        <v>3</v>
      </c>
      <c r="B13" s="18">
        <v>6968</v>
      </c>
      <c r="C13" s="18">
        <v>12881</v>
      </c>
      <c r="D13" s="18">
        <v>17882</v>
      </c>
      <c r="E13" s="18">
        <v>172244</v>
      </c>
      <c r="F13" s="18">
        <v>183651</v>
      </c>
      <c r="G13" s="18">
        <v>129787</v>
      </c>
      <c r="H13" s="18">
        <v>24544</v>
      </c>
      <c r="I13" s="18">
        <v>97605</v>
      </c>
      <c r="J13" s="18">
        <v>20422</v>
      </c>
      <c r="K13" s="18">
        <v>0</v>
      </c>
      <c r="L13" s="19">
        <v>0</v>
      </c>
    </row>
    <row r="14" spans="1:12" s="3" customFormat="1" x14ac:dyDescent="0.35">
      <c r="A14" s="14" t="s">
        <v>5</v>
      </c>
      <c r="B14" s="15">
        <v>195</v>
      </c>
      <c r="C14" s="15">
        <v>582</v>
      </c>
      <c r="D14" s="15">
        <v>768</v>
      </c>
      <c r="E14" s="15">
        <v>16093</v>
      </c>
      <c r="F14" s="15">
        <v>12339</v>
      </c>
      <c r="G14" s="15">
        <v>8408</v>
      </c>
      <c r="H14" s="15">
        <v>517</v>
      </c>
      <c r="I14" s="15">
        <v>2644</v>
      </c>
      <c r="J14" s="15">
        <v>561</v>
      </c>
      <c r="K14" s="15">
        <v>0</v>
      </c>
      <c r="L14" s="16">
        <v>0</v>
      </c>
    </row>
    <row r="15" spans="1:12" s="7" customFormat="1" x14ac:dyDescent="0.35">
      <c r="A15" s="17" t="s">
        <v>2</v>
      </c>
      <c r="B15" s="18">
        <v>179</v>
      </c>
      <c r="C15" s="18">
        <v>286</v>
      </c>
      <c r="D15" s="18">
        <v>445</v>
      </c>
      <c r="E15" s="18">
        <v>10483</v>
      </c>
      <c r="F15" s="18">
        <v>3941</v>
      </c>
      <c r="G15" s="18">
        <v>1608</v>
      </c>
      <c r="H15" s="18">
        <v>242</v>
      </c>
      <c r="I15" s="18">
        <v>1738</v>
      </c>
      <c r="J15" s="18">
        <v>121</v>
      </c>
      <c r="K15" s="18">
        <v>0</v>
      </c>
      <c r="L15" s="19">
        <v>0</v>
      </c>
    </row>
    <row r="16" spans="1:12" s="7" customFormat="1" x14ac:dyDescent="0.35">
      <c r="A16" s="17" t="s">
        <v>3</v>
      </c>
      <c r="B16" s="18">
        <v>16</v>
      </c>
      <c r="C16" s="18">
        <v>296</v>
      </c>
      <c r="D16" s="18">
        <v>322</v>
      </c>
      <c r="E16" s="18">
        <v>5609</v>
      </c>
      <c r="F16" s="18">
        <v>8397</v>
      </c>
      <c r="G16" s="18">
        <v>6800</v>
      </c>
      <c r="H16" s="18">
        <v>275</v>
      </c>
      <c r="I16" s="18">
        <v>905</v>
      </c>
      <c r="J16" s="18">
        <v>440</v>
      </c>
      <c r="K16" s="18">
        <v>0</v>
      </c>
      <c r="L16" s="19">
        <v>0</v>
      </c>
    </row>
    <row r="17" spans="1:12" s="7" customFormat="1" x14ac:dyDescent="0.35">
      <c r="A17" s="24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2" s="3" customFormat="1" x14ac:dyDescent="0.35">
      <c r="A18" s="14" t="s">
        <v>1</v>
      </c>
      <c r="B18" s="20">
        <f>SUM(B8/Sheet4!$B8)*100</f>
        <v>0.7</v>
      </c>
      <c r="C18" s="20">
        <f>SUM(C8/Sheet4!$B8)*100</f>
        <v>1.1000000000000001</v>
      </c>
      <c r="D18" s="20">
        <f>SUM(D8/Sheet4!$B8)*100</f>
        <v>1.5</v>
      </c>
      <c r="E18" s="20">
        <f>SUM(E8/Sheet4!$B8)*100</f>
        <v>4.4000000000000004</v>
      </c>
      <c r="F18" s="20">
        <f>SUM(F8/Sheet4!$B8)*100</f>
        <v>3</v>
      </c>
      <c r="G18" s="20">
        <f>SUM(G8/Sheet4!$B8)*100</f>
        <v>2</v>
      </c>
      <c r="H18" s="20">
        <f>SUM(H8/Sheet4!$B8)*100</f>
        <v>0.7</v>
      </c>
      <c r="I18" s="20">
        <f>SUM(I8/Sheet4!$B8)*100</f>
        <v>2.4</v>
      </c>
      <c r="J18" s="20">
        <f>SUM(J8/Sheet4!$B8)*100</f>
        <v>0.6</v>
      </c>
      <c r="K18" s="20">
        <f>SUM(K8/Sheet4!$B8)*100</f>
        <v>0</v>
      </c>
      <c r="L18" s="21">
        <f>SUM(L8/Sheet4!$B8)*100</f>
        <v>0.1</v>
      </c>
    </row>
    <row r="19" spans="1:12" s="7" customFormat="1" x14ac:dyDescent="0.35">
      <c r="A19" s="17" t="s">
        <v>2</v>
      </c>
      <c r="B19" s="22">
        <f>SUM(B9/Sheet4!$B9)*100</f>
        <v>0.5</v>
      </c>
      <c r="C19" s="22">
        <f>SUM(C9/Sheet4!$B9)*100</f>
        <v>0.9</v>
      </c>
      <c r="D19" s="22">
        <f>SUM(D9/Sheet4!$B9)*100</f>
        <v>1.6</v>
      </c>
      <c r="E19" s="22">
        <f>SUM(E9/Sheet4!$B9)*100</f>
        <v>4.8</v>
      </c>
      <c r="F19" s="22">
        <f>SUM(F9/Sheet4!$B9)*100</f>
        <v>1.8</v>
      </c>
      <c r="G19" s="22">
        <f>SUM(G9/Sheet4!$B9)*100</f>
        <v>0.8</v>
      </c>
      <c r="H19" s="22">
        <f>SUM(H9/Sheet4!$B9)*100</f>
        <v>0.7</v>
      </c>
      <c r="I19" s="22">
        <f>SUM(I9/Sheet4!$B9)*100</f>
        <v>2.2000000000000002</v>
      </c>
      <c r="J19" s="22">
        <f>SUM(J9/Sheet4!$B9)*100</f>
        <v>0.2</v>
      </c>
      <c r="K19" s="22">
        <f>SUM(K9/Sheet4!$B9)*100</f>
        <v>0</v>
      </c>
      <c r="L19" s="23">
        <f>SUM(L9/Sheet4!$B9)*100</f>
        <v>0.1</v>
      </c>
    </row>
    <row r="20" spans="1:12" s="7" customFormat="1" x14ac:dyDescent="0.35">
      <c r="A20" s="17" t="s">
        <v>3</v>
      </c>
      <c r="B20" s="22">
        <f>SUM(B10/Sheet4!$B10)*100</f>
        <v>0.8</v>
      </c>
      <c r="C20" s="22">
        <f>SUM(C10/Sheet4!$B10)*100</f>
        <v>1.2</v>
      </c>
      <c r="D20" s="22">
        <f>SUM(D10/Sheet4!$B10)*100</f>
        <v>1.3</v>
      </c>
      <c r="E20" s="22">
        <f>SUM(E10/Sheet4!$B10)*100</f>
        <v>4</v>
      </c>
      <c r="F20" s="22">
        <f>SUM(F10/Sheet4!$B10)*100</f>
        <v>4.4000000000000004</v>
      </c>
      <c r="G20" s="22">
        <f>SUM(G10/Sheet4!$B10)*100</f>
        <v>3.4</v>
      </c>
      <c r="H20" s="22">
        <f>SUM(H10/Sheet4!$B10)*100</f>
        <v>0.8</v>
      </c>
      <c r="I20" s="22">
        <f>SUM(I10/Sheet4!$B10)*100</f>
        <v>2.7</v>
      </c>
      <c r="J20" s="22">
        <f>SUM(J10/Sheet4!$B10)*100</f>
        <v>1.1000000000000001</v>
      </c>
      <c r="K20" s="22">
        <f>SUM(K10/Sheet4!$B10)*100</f>
        <v>0</v>
      </c>
      <c r="L20" s="23">
        <f>SUM(L10/Sheet4!$B10)*100</f>
        <v>0.2</v>
      </c>
    </row>
    <row r="21" spans="1:12" s="3" customFormat="1" x14ac:dyDescent="0.35">
      <c r="A21" s="14" t="s">
        <v>4</v>
      </c>
      <c r="B21" s="20">
        <f>SUM(B11/Sheet4!$B11)*100</f>
        <v>0.1</v>
      </c>
      <c r="C21" s="20">
        <f>SUM(C11/Sheet4!$B11)*100</f>
        <v>0.3</v>
      </c>
      <c r="D21" s="20">
        <f>SUM(D11/Sheet4!$B11)*100</f>
        <v>0.4</v>
      </c>
      <c r="E21" s="20">
        <f>SUM(E11/Sheet4!$B11)*100</f>
        <v>4.8</v>
      </c>
      <c r="F21" s="20">
        <f>SUM(F11/Sheet4!$B11)*100</f>
        <v>3</v>
      </c>
      <c r="G21" s="20">
        <f>SUM(G11/Sheet4!$B11)*100</f>
        <v>1.8</v>
      </c>
      <c r="H21" s="20">
        <f>SUM(H11/Sheet4!$B11)*100</f>
        <v>0.6</v>
      </c>
      <c r="I21" s="20">
        <f>SUM(I11/Sheet4!$B11)*100</f>
        <v>2.6</v>
      </c>
      <c r="J21" s="20">
        <f>SUM(J11/Sheet4!$B11)*100</f>
        <v>0.3</v>
      </c>
      <c r="K21" s="20">
        <f>SUM(K11/Sheet4!$B11)*100</f>
        <v>0</v>
      </c>
      <c r="L21" s="21">
        <f>SUM(L11/Sheet4!$B11)*100</f>
        <v>0</v>
      </c>
    </row>
    <row r="22" spans="1:12" s="7" customFormat="1" x14ac:dyDescent="0.35">
      <c r="A22" s="17" t="s">
        <v>2</v>
      </c>
      <c r="B22" s="22">
        <f>SUM(B12/Sheet4!$B12)*100</f>
        <v>0.1</v>
      </c>
      <c r="C22" s="22">
        <f>SUM(C12/Sheet4!$B12)*100</f>
        <v>0.3</v>
      </c>
      <c r="D22" s="22">
        <f>SUM(D12/Sheet4!$B12)*100</f>
        <v>0.3</v>
      </c>
      <c r="E22" s="22">
        <f>SUM(E12/Sheet4!$B12)*100</f>
        <v>5.4</v>
      </c>
      <c r="F22" s="22">
        <f>SUM(F12/Sheet4!$B12)*100</f>
        <v>2</v>
      </c>
      <c r="G22" s="22">
        <f>SUM(G12/Sheet4!$B12)*100</f>
        <v>0.8</v>
      </c>
      <c r="H22" s="22">
        <f>SUM(H12/Sheet4!$B12)*100</f>
        <v>0.6</v>
      </c>
      <c r="I22" s="22">
        <f>SUM(I12/Sheet4!$B12)*100</f>
        <v>2.8</v>
      </c>
      <c r="J22" s="22">
        <f>SUM(J12/Sheet4!$B12)*100</f>
        <v>0.1</v>
      </c>
      <c r="K22" s="22">
        <f>SUM(K12/Sheet4!$B12)*100</f>
        <v>0</v>
      </c>
      <c r="L22" s="23">
        <f>SUM(L12/Sheet4!$B12)*100</f>
        <v>0</v>
      </c>
    </row>
    <row r="23" spans="1:12" s="7" customFormat="1" x14ac:dyDescent="0.35">
      <c r="A23" s="17" t="s">
        <v>3</v>
      </c>
      <c r="B23" s="22">
        <f>SUM(B13/Sheet4!$B13)*100</f>
        <v>0.2</v>
      </c>
      <c r="C23" s="22">
        <f>SUM(C13/Sheet4!$B13)*100</f>
        <v>0.3</v>
      </c>
      <c r="D23" s="22">
        <f>SUM(D13/Sheet4!$B13)*100</f>
        <v>0.4</v>
      </c>
      <c r="E23" s="22">
        <f>SUM(E13/Sheet4!$B13)*100</f>
        <v>4.0999999999999996</v>
      </c>
      <c r="F23" s="22">
        <f>SUM(F13/Sheet4!$B13)*100</f>
        <v>4.4000000000000004</v>
      </c>
      <c r="G23" s="22">
        <f>SUM(G13/Sheet4!$B13)*100</f>
        <v>3.1</v>
      </c>
      <c r="H23" s="22">
        <f>SUM(H13/Sheet4!$B13)*100</f>
        <v>0.6</v>
      </c>
      <c r="I23" s="22">
        <f>SUM(I13/Sheet4!$B13)*100</f>
        <v>2.2999999999999998</v>
      </c>
      <c r="J23" s="22">
        <f>SUM(J13/Sheet4!$B13)*100</f>
        <v>0.5</v>
      </c>
      <c r="K23" s="22">
        <f>SUM(K13/Sheet4!$B13)*100</f>
        <v>0</v>
      </c>
      <c r="L23" s="23">
        <f>SUM(L13/Sheet4!$B13)*100</f>
        <v>0</v>
      </c>
    </row>
    <row r="24" spans="1:12" s="3" customFormat="1" x14ac:dyDescent="0.35">
      <c r="A24" s="14" t="s">
        <v>5</v>
      </c>
      <c r="B24" s="20">
        <f>SUM(B14/Sheet4!$B14)*100</f>
        <v>0.1</v>
      </c>
      <c r="C24" s="20">
        <f>SUM(C14/Sheet4!$B14)*100</f>
        <v>0.2</v>
      </c>
      <c r="D24" s="20">
        <f>SUM(D14/Sheet4!$B14)*100</f>
        <v>0.3</v>
      </c>
      <c r="E24" s="20">
        <f>SUM(E14/Sheet4!$B14)*100</f>
        <v>5.5</v>
      </c>
      <c r="F24" s="20">
        <f>SUM(F14/Sheet4!$B14)*100</f>
        <v>4.2</v>
      </c>
      <c r="G24" s="20">
        <f>SUM(G14/Sheet4!$B14)*100</f>
        <v>2.9</v>
      </c>
      <c r="H24" s="20">
        <f>SUM(H14/Sheet4!$B14)*100</f>
        <v>0.2</v>
      </c>
      <c r="I24" s="20">
        <f>SUM(I14/Sheet4!$B14)*100</f>
        <v>0.9</v>
      </c>
      <c r="J24" s="20">
        <f>SUM(J14/Sheet4!$B14)*100</f>
        <v>0.2</v>
      </c>
      <c r="K24" s="20">
        <f>SUM(K14/Sheet4!$B14)*100</f>
        <v>0</v>
      </c>
      <c r="L24" s="21">
        <f>SUM(L14/Sheet4!$B14)*100</f>
        <v>0</v>
      </c>
    </row>
    <row r="25" spans="1:12" s="7" customFormat="1" x14ac:dyDescent="0.35">
      <c r="A25" s="17" t="s">
        <v>2</v>
      </c>
      <c r="B25" s="22">
        <f>SUM(B15/Sheet4!$B15)*100</f>
        <v>0.1</v>
      </c>
      <c r="C25" s="22">
        <f>SUM(C15/Sheet4!$B15)*100</f>
        <v>0.2</v>
      </c>
      <c r="D25" s="22">
        <f>SUM(D15/Sheet4!$B15)*100</f>
        <v>0.3</v>
      </c>
      <c r="E25" s="22">
        <f>SUM(E15/Sheet4!$B15)*100</f>
        <v>6.8</v>
      </c>
      <c r="F25" s="22">
        <f>SUM(F15/Sheet4!$B15)*100</f>
        <v>2.5</v>
      </c>
      <c r="G25" s="22">
        <f>SUM(G15/Sheet4!$B15)*100</f>
        <v>1</v>
      </c>
      <c r="H25" s="22">
        <f>SUM(H15/Sheet4!$B15)*100</f>
        <v>0.2</v>
      </c>
      <c r="I25" s="22">
        <f>SUM(I15/Sheet4!$B15)*100</f>
        <v>1.1000000000000001</v>
      </c>
      <c r="J25" s="22">
        <f>SUM(J15/Sheet4!$B15)*100</f>
        <v>0.1</v>
      </c>
      <c r="K25" s="22">
        <f>SUM(K15/Sheet4!$B15)*100</f>
        <v>0</v>
      </c>
      <c r="L25" s="23">
        <f>SUM(L15/Sheet4!$B15)*100</f>
        <v>0</v>
      </c>
    </row>
    <row r="26" spans="1:12" s="7" customFormat="1" ht="21.75" thickBot="1" x14ac:dyDescent="0.4">
      <c r="A26" s="27" t="s">
        <v>3</v>
      </c>
      <c r="B26" s="28">
        <f>SUM(B16/Sheet4!$B16)*100</f>
        <v>0</v>
      </c>
      <c r="C26" s="28">
        <f>SUM(C16/Sheet4!$B16)*100</f>
        <v>0.2</v>
      </c>
      <c r="D26" s="28">
        <f>SUM(D16/Sheet4!$B16)*100</f>
        <v>0.2</v>
      </c>
      <c r="E26" s="28">
        <f>SUM(E16/Sheet4!$B16)*100</f>
        <v>4.0999999999999996</v>
      </c>
      <c r="F26" s="28">
        <f>SUM(F16/Sheet4!$B16)*100</f>
        <v>6.1</v>
      </c>
      <c r="G26" s="28">
        <f>SUM(G16/Sheet4!$B16)*100</f>
        <v>5</v>
      </c>
      <c r="H26" s="28">
        <f>SUM(H16/Sheet4!$B16)*100</f>
        <v>0.2</v>
      </c>
      <c r="I26" s="28">
        <f>SUM(I16/Sheet4!$B16)*100</f>
        <v>0.7</v>
      </c>
      <c r="J26" s="28">
        <f>SUM(J16/Sheet4!$B16)*100</f>
        <v>0.3</v>
      </c>
      <c r="K26" s="28">
        <f>SUM(K16/Sheet4!$B16)*100</f>
        <v>0</v>
      </c>
      <c r="L26" s="29">
        <f>SUM(L16/Sheet4!$B16)*100</f>
        <v>0</v>
      </c>
    </row>
    <row r="27" spans="1:12" s="3" customFormat="1" x14ac:dyDescent="0.35">
      <c r="A27" s="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s="3" customFormat="1" x14ac:dyDescent="0.5">
      <c r="A28" s="4"/>
    </row>
    <row r="29" spans="1:12" s="3" customFormat="1" x14ac:dyDescent="0.5">
      <c r="A29" s="4" t="s">
        <v>58</v>
      </c>
      <c r="B29" s="3" t="s">
        <v>71</v>
      </c>
      <c r="C29" s="3" t="s">
        <v>116</v>
      </c>
      <c r="D29" s="3" t="s">
        <v>117</v>
      </c>
      <c r="E29" s="3" t="s">
        <v>118</v>
      </c>
      <c r="F29" s="3" t="s">
        <v>119</v>
      </c>
      <c r="G29" s="3" t="s">
        <v>120</v>
      </c>
      <c r="H29" s="3" t="s">
        <v>121</v>
      </c>
      <c r="I29" s="3" t="s">
        <v>122</v>
      </c>
      <c r="J29" s="3" t="s">
        <v>123</v>
      </c>
      <c r="K29" s="3" t="s">
        <v>124</v>
      </c>
      <c r="L29" s="3" t="s">
        <v>125</v>
      </c>
    </row>
    <row r="30" spans="1:12" s="10" customFormat="1" x14ac:dyDescent="0.35">
      <c r="A30" s="1" t="s">
        <v>57</v>
      </c>
      <c r="B30" s="10">
        <v>241923</v>
      </c>
      <c r="C30" s="10">
        <v>410466</v>
      </c>
      <c r="D30" s="10">
        <v>628357</v>
      </c>
      <c r="E30" s="10">
        <v>1682715</v>
      </c>
      <c r="F30" s="10">
        <v>1200686</v>
      </c>
      <c r="G30" s="10">
        <v>778513</v>
      </c>
      <c r="H30" s="10">
        <v>332593</v>
      </c>
      <c r="I30" s="10">
        <v>904931</v>
      </c>
      <c r="J30" s="10">
        <v>240229</v>
      </c>
      <c r="K30" s="10">
        <v>3374</v>
      </c>
      <c r="L30" s="10">
        <v>61131</v>
      </c>
    </row>
    <row r="31" spans="1:12" x14ac:dyDescent="0.35">
      <c r="A31" s="1" t="s">
        <v>72</v>
      </c>
      <c r="B31" s="11">
        <v>241372</v>
      </c>
      <c r="C31" s="11">
        <v>411043</v>
      </c>
      <c r="D31" s="11">
        <v>595998</v>
      </c>
      <c r="E31" s="11">
        <v>1750548</v>
      </c>
      <c r="F31" s="11">
        <v>1176047</v>
      </c>
      <c r="G31" s="11">
        <v>796738</v>
      </c>
      <c r="H31" s="11">
        <v>290485</v>
      </c>
      <c r="I31" s="11">
        <v>946246</v>
      </c>
      <c r="J31" s="11">
        <v>242583</v>
      </c>
      <c r="K31" s="11">
        <v>1562</v>
      </c>
      <c r="L31" s="11">
        <v>56298</v>
      </c>
    </row>
    <row r="32" spans="1:12" x14ac:dyDescent="0.35">
      <c r="A32" s="1" t="s">
        <v>73</v>
      </c>
      <c r="B32" s="11">
        <v>263570</v>
      </c>
      <c r="C32" s="11">
        <v>352512</v>
      </c>
      <c r="D32" s="11">
        <v>478384</v>
      </c>
      <c r="E32" s="11">
        <v>1684715</v>
      </c>
      <c r="F32" s="11">
        <v>1047557</v>
      </c>
      <c r="G32" s="11">
        <v>731586</v>
      </c>
      <c r="H32" s="11">
        <v>211523</v>
      </c>
      <c r="I32" s="11">
        <v>887988</v>
      </c>
      <c r="J32" s="11">
        <v>207760</v>
      </c>
      <c r="K32" s="11">
        <v>3616</v>
      </c>
      <c r="L32" s="11">
        <v>45932</v>
      </c>
    </row>
    <row r="33" spans="1:12" s="10" customFormat="1" x14ac:dyDescent="0.35">
      <c r="A33" s="1" t="s">
        <v>74</v>
      </c>
      <c r="B33" s="11">
        <v>249085.89</v>
      </c>
      <c r="C33" s="11">
        <v>421477.61</v>
      </c>
      <c r="D33" s="11">
        <v>489564.45</v>
      </c>
      <c r="E33" s="11">
        <v>1574021.51</v>
      </c>
      <c r="F33" s="11">
        <v>1106562</v>
      </c>
      <c r="G33" s="11">
        <v>745334.01</v>
      </c>
      <c r="H33" s="11">
        <v>233052.3</v>
      </c>
      <c r="I33" s="11">
        <v>922183.85</v>
      </c>
      <c r="J33" s="11">
        <v>231524.69</v>
      </c>
      <c r="K33" s="11">
        <v>3607.5</v>
      </c>
      <c r="L33" s="11">
        <v>45376.2</v>
      </c>
    </row>
    <row r="34" spans="1:12" s="10" customFormat="1" x14ac:dyDescent="0.35">
      <c r="A34" s="5" t="s">
        <v>75</v>
      </c>
      <c r="B34" s="10">
        <f t="shared" ref="B34:L34" si="0">AVERAGE(B30:B33)</f>
        <v>248988</v>
      </c>
      <c r="C34" s="10">
        <f t="shared" si="0"/>
        <v>398875</v>
      </c>
      <c r="D34" s="10">
        <f t="shared" si="0"/>
        <v>548076</v>
      </c>
      <c r="E34" s="10">
        <f t="shared" si="0"/>
        <v>1673000</v>
      </c>
      <c r="F34" s="10">
        <f t="shared" si="0"/>
        <v>1132713</v>
      </c>
      <c r="G34" s="10">
        <f t="shared" si="0"/>
        <v>763043</v>
      </c>
      <c r="H34" s="10">
        <f t="shared" si="0"/>
        <v>266913</v>
      </c>
      <c r="I34" s="10">
        <f t="shared" si="0"/>
        <v>915337</v>
      </c>
      <c r="J34" s="10">
        <f t="shared" si="0"/>
        <v>230524</v>
      </c>
      <c r="K34" s="10">
        <f t="shared" si="0"/>
        <v>3040</v>
      </c>
      <c r="L34" s="10">
        <f t="shared" si="0"/>
        <v>52184</v>
      </c>
    </row>
    <row r="35" spans="1:12" x14ac:dyDescent="0.35">
      <c r="A35" s="1" t="s">
        <v>76</v>
      </c>
      <c r="B35" s="11">
        <v>100892</v>
      </c>
      <c r="C35" s="11">
        <v>199016</v>
      </c>
      <c r="D35" s="11">
        <v>375408</v>
      </c>
      <c r="E35" s="11">
        <v>990713</v>
      </c>
      <c r="F35" s="11">
        <v>380030</v>
      </c>
      <c r="G35" s="11">
        <v>175087</v>
      </c>
      <c r="H35" s="11">
        <v>166898</v>
      </c>
      <c r="I35" s="11">
        <v>429793</v>
      </c>
      <c r="J35" s="11">
        <v>29180</v>
      </c>
      <c r="K35" s="11">
        <v>1726</v>
      </c>
      <c r="L35" s="11">
        <v>35043</v>
      </c>
    </row>
    <row r="36" spans="1:12" x14ac:dyDescent="0.35">
      <c r="A36" s="1" t="s">
        <v>77</v>
      </c>
      <c r="B36" s="11">
        <v>100425</v>
      </c>
      <c r="C36" s="11">
        <v>204452</v>
      </c>
      <c r="D36" s="11">
        <v>338921</v>
      </c>
      <c r="E36" s="11">
        <v>1027277</v>
      </c>
      <c r="F36" s="11">
        <v>379555</v>
      </c>
      <c r="G36" s="11">
        <v>159340</v>
      </c>
      <c r="H36" s="11">
        <v>144382</v>
      </c>
      <c r="I36" s="11">
        <v>454983</v>
      </c>
      <c r="J36" s="11">
        <v>35602</v>
      </c>
      <c r="K36" s="11">
        <v>698</v>
      </c>
      <c r="L36" s="11">
        <v>25205</v>
      </c>
    </row>
    <row r="37" spans="1:12" s="10" customFormat="1" x14ac:dyDescent="0.35">
      <c r="A37" s="1" t="s">
        <v>78</v>
      </c>
      <c r="B37" s="11">
        <v>123540</v>
      </c>
      <c r="C37" s="11">
        <v>168267</v>
      </c>
      <c r="D37" s="11">
        <v>274396</v>
      </c>
      <c r="E37" s="11">
        <v>977008</v>
      </c>
      <c r="F37" s="11">
        <v>334642</v>
      </c>
      <c r="G37" s="11">
        <v>174515</v>
      </c>
      <c r="H37" s="11">
        <v>112832</v>
      </c>
      <c r="I37" s="11">
        <v>440922</v>
      </c>
      <c r="J37" s="11">
        <v>30551</v>
      </c>
      <c r="K37" s="11">
        <v>1888</v>
      </c>
      <c r="L37" s="11">
        <v>23535</v>
      </c>
    </row>
    <row r="38" spans="1:12" x14ac:dyDescent="0.35">
      <c r="A38" s="1" t="s">
        <v>79</v>
      </c>
      <c r="B38" s="11">
        <v>116088.42</v>
      </c>
      <c r="C38" s="11">
        <v>197892.22</v>
      </c>
      <c r="D38" s="11">
        <v>289113.42</v>
      </c>
      <c r="E38" s="11">
        <v>913972.42</v>
      </c>
      <c r="F38" s="11">
        <v>372087.87</v>
      </c>
      <c r="G38" s="11">
        <v>180924.67</v>
      </c>
      <c r="H38" s="11">
        <v>124491.16</v>
      </c>
      <c r="I38" s="11">
        <v>458877.68</v>
      </c>
      <c r="J38" s="11">
        <v>39082.92</v>
      </c>
      <c r="K38" s="11">
        <v>1836.56</v>
      </c>
      <c r="L38" s="11">
        <v>15806.25</v>
      </c>
    </row>
    <row r="39" spans="1:12" x14ac:dyDescent="0.35">
      <c r="A39" s="5" t="s">
        <v>80</v>
      </c>
      <c r="B39" s="10">
        <f t="shared" ref="B39:L39" si="1">AVERAGE(B35:B38)</f>
        <v>110236</v>
      </c>
      <c r="C39" s="10">
        <f t="shared" si="1"/>
        <v>192407</v>
      </c>
      <c r="D39" s="10">
        <f t="shared" si="1"/>
        <v>319460</v>
      </c>
      <c r="E39" s="10">
        <f t="shared" si="1"/>
        <v>977243</v>
      </c>
      <c r="F39" s="10">
        <f t="shared" si="1"/>
        <v>366579</v>
      </c>
      <c r="G39" s="10">
        <f t="shared" si="1"/>
        <v>172467</v>
      </c>
      <c r="H39" s="10">
        <f t="shared" si="1"/>
        <v>137151</v>
      </c>
      <c r="I39" s="10">
        <f t="shared" si="1"/>
        <v>446144</v>
      </c>
      <c r="J39" s="10">
        <f t="shared" si="1"/>
        <v>33604</v>
      </c>
      <c r="K39" s="10">
        <f t="shared" si="1"/>
        <v>1537</v>
      </c>
      <c r="L39" s="10">
        <f t="shared" si="1"/>
        <v>24897</v>
      </c>
    </row>
    <row r="40" spans="1:12" x14ac:dyDescent="0.35">
      <c r="A40" s="1" t="s">
        <v>81</v>
      </c>
      <c r="B40" s="11">
        <v>141032</v>
      </c>
      <c r="C40" s="11">
        <v>211450</v>
      </c>
      <c r="D40" s="11">
        <v>252948</v>
      </c>
      <c r="E40" s="11">
        <v>692002</v>
      </c>
      <c r="F40" s="11">
        <v>820656</v>
      </c>
      <c r="G40" s="11">
        <v>603426</v>
      </c>
      <c r="H40" s="11">
        <v>165694</v>
      </c>
      <c r="I40" s="11">
        <v>475138</v>
      </c>
      <c r="J40" s="11">
        <v>211049</v>
      </c>
      <c r="K40" s="11">
        <v>1647</v>
      </c>
      <c r="L40" s="11">
        <v>26088</v>
      </c>
    </row>
    <row r="41" spans="1:12" x14ac:dyDescent="0.35">
      <c r="A41" s="1" t="s">
        <v>82</v>
      </c>
      <c r="B41" s="11">
        <v>140947</v>
      </c>
      <c r="C41" s="11">
        <v>206591</v>
      </c>
      <c r="D41" s="11">
        <v>257077</v>
      </c>
      <c r="E41" s="11">
        <v>723271</v>
      </c>
      <c r="F41" s="11">
        <v>796492</v>
      </c>
      <c r="G41" s="11">
        <v>637397</v>
      </c>
      <c r="H41" s="11">
        <v>146103</v>
      </c>
      <c r="I41" s="11">
        <v>491262</v>
      </c>
      <c r="J41" s="11">
        <v>206981</v>
      </c>
      <c r="K41" s="11">
        <v>864</v>
      </c>
      <c r="L41" s="11">
        <v>31093</v>
      </c>
    </row>
    <row r="42" spans="1:12" x14ac:dyDescent="0.35">
      <c r="A42" s="1" t="s">
        <v>83</v>
      </c>
      <c r="B42" s="11">
        <v>140030</v>
      </c>
      <c r="C42" s="11">
        <v>184245</v>
      </c>
      <c r="D42" s="11">
        <v>203987</v>
      </c>
      <c r="E42" s="11">
        <v>707707</v>
      </c>
      <c r="F42" s="11">
        <v>712914</v>
      </c>
      <c r="G42" s="11">
        <v>557070</v>
      </c>
      <c r="H42" s="11">
        <v>98691</v>
      </c>
      <c r="I42" s="11">
        <v>447066</v>
      </c>
      <c r="J42" s="11">
        <v>177209</v>
      </c>
      <c r="K42" s="11">
        <v>1728</v>
      </c>
      <c r="L42" s="11">
        <v>22397</v>
      </c>
    </row>
    <row r="43" spans="1:12" x14ac:dyDescent="0.35">
      <c r="A43" s="1" t="s">
        <v>84</v>
      </c>
      <c r="B43" s="11">
        <v>132997.47</v>
      </c>
      <c r="C43" s="11">
        <v>223585.39</v>
      </c>
      <c r="D43" s="11">
        <v>200451.04</v>
      </c>
      <c r="E43" s="11">
        <v>660049.09</v>
      </c>
      <c r="F43" s="11">
        <v>734474.28</v>
      </c>
      <c r="G43" s="11">
        <v>564409.34</v>
      </c>
      <c r="H43" s="11">
        <v>108561.14</v>
      </c>
      <c r="I43" s="11">
        <v>463306.18</v>
      </c>
      <c r="J43" s="11">
        <v>192441.77</v>
      </c>
      <c r="K43" s="11">
        <v>1770.94</v>
      </c>
      <c r="L43" s="11">
        <v>29569.95</v>
      </c>
    </row>
    <row r="44" spans="1:12" x14ac:dyDescent="0.35">
      <c r="A44" s="5" t="s">
        <v>85</v>
      </c>
      <c r="B44" s="10">
        <f t="shared" ref="B44:L44" si="2">AVERAGE(B40:B43)</f>
        <v>138752</v>
      </c>
      <c r="C44" s="10">
        <f t="shared" si="2"/>
        <v>206468</v>
      </c>
      <c r="D44" s="10">
        <f t="shared" si="2"/>
        <v>228616</v>
      </c>
      <c r="E44" s="10">
        <f t="shared" si="2"/>
        <v>695757</v>
      </c>
      <c r="F44" s="10">
        <f t="shared" si="2"/>
        <v>766134</v>
      </c>
      <c r="G44" s="10">
        <f t="shared" si="2"/>
        <v>590576</v>
      </c>
      <c r="H44" s="10">
        <f t="shared" si="2"/>
        <v>129762</v>
      </c>
      <c r="I44" s="10">
        <f t="shared" si="2"/>
        <v>469193</v>
      </c>
      <c r="J44" s="10">
        <f t="shared" si="2"/>
        <v>196920</v>
      </c>
      <c r="K44" s="10">
        <f t="shared" si="2"/>
        <v>1502</v>
      </c>
      <c r="L44" s="10">
        <f t="shared" si="2"/>
        <v>27287</v>
      </c>
    </row>
    <row r="45" spans="1:12" x14ac:dyDescent="0.35">
      <c r="A45" s="1" t="s">
        <v>87</v>
      </c>
      <c r="B45" s="10">
        <v>9772</v>
      </c>
      <c r="C45" s="10">
        <v>26427</v>
      </c>
      <c r="D45" s="10">
        <v>38099</v>
      </c>
      <c r="E45" s="10">
        <v>454576</v>
      </c>
      <c r="F45" s="10">
        <v>308173</v>
      </c>
      <c r="G45" s="10">
        <v>179366</v>
      </c>
      <c r="H45" s="10">
        <v>67919</v>
      </c>
      <c r="I45" s="10">
        <v>236885</v>
      </c>
      <c r="J45" s="10">
        <v>24095</v>
      </c>
      <c r="K45" s="10">
        <v>0</v>
      </c>
      <c r="L45" s="10">
        <v>0</v>
      </c>
    </row>
    <row r="46" spans="1:12" x14ac:dyDescent="0.35">
      <c r="A46" s="1" t="s">
        <v>88</v>
      </c>
      <c r="B46" s="11">
        <v>13194</v>
      </c>
      <c r="C46" s="11">
        <v>27317</v>
      </c>
      <c r="D46" s="11">
        <v>34564</v>
      </c>
      <c r="E46" s="11">
        <v>468470</v>
      </c>
      <c r="F46" s="11">
        <v>299662</v>
      </c>
      <c r="G46" s="11">
        <v>176167</v>
      </c>
      <c r="H46" s="11">
        <v>48123</v>
      </c>
      <c r="I46" s="11">
        <v>257858</v>
      </c>
      <c r="J46" s="11">
        <v>23899</v>
      </c>
      <c r="K46" s="11">
        <v>0</v>
      </c>
      <c r="L46" s="11">
        <v>0</v>
      </c>
    </row>
    <row r="47" spans="1:12" x14ac:dyDescent="0.35">
      <c r="A47" s="1" t="s">
        <v>89</v>
      </c>
      <c r="B47" s="11">
        <v>10437</v>
      </c>
      <c r="C47" s="11">
        <v>23555</v>
      </c>
      <c r="D47" s="11">
        <v>29109</v>
      </c>
      <c r="E47" s="11">
        <v>463417</v>
      </c>
      <c r="F47" s="11">
        <v>262805</v>
      </c>
      <c r="G47" s="11">
        <v>158821</v>
      </c>
      <c r="H47" s="11">
        <v>40338</v>
      </c>
      <c r="I47" s="11">
        <v>224322</v>
      </c>
      <c r="J47" s="11">
        <v>24050</v>
      </c>
      <c r="K47" s="11">
        <v>0</v>
      </c>
      <c r="L47" s="11">
        <v>0</v>
      </c>
    </row>
    <row r="48" spans="1:12" x14ac:dyDescent="0.35">
      <c r="A48" s="1" t="s">
        <v>90</v>
      </c>
      <c r="B48" s="11">
        <v>10657.9</v>
      </c>
      <c r="C48" s="11">
        <v>28695.9</v>
      </c>
      <c r="D48" s="11">
        <v>32649.99</v>
      </c>
      <c r="E48" s="11">
        <v>394271.21</v>
      </c>
      <c r="F48" s="11">
        <v>263438.12</v>
      </c>
      <c r="G48" s="11">
        <v>172372.22</v>
      </c>
      <c r="H48" s="11">
        <v>53975.69</v>
      </c>
      <c r="I48" s="11">
        <v>238216.28</v>
      </c>
      <c r="J48" s="11">
        <v>21316.2</v>
      </c>
      <c r="K48" s="11">
        <v>0</v>
      </c>
      <c r="L48" s="11">
        <v>0</v>
      </c>
    </row>
    <row r="49" spans="1:12" x14ac:dyDescent="0.35">
      <c r="A49" s="5" t="s">
        <v>86</v>
      </c>
      <c r="B49" s="10">
        <f t="shared" ref="B49:L49" si="3">AVERAGE(B45:B48)</f>
        <v>11015</v>
      </c>
      <c r="C49" s="10">
        <f t="shared" si="3"/>
        <v>26499</v>
      </c>
      <c r="D49" s="10">
        <f t="shared" si="3"/>
        <v>33605</v>
      </c>
      <c r="E49" s="10">
        <f t="shared" si="3"/>
        <v>445184</v>
      </c>
      <c r="F49" s="10">
        <f t="shared" si="3"/>
        <v>283520</v>
      </c>
      <c r="G49" s="10">
        <f t="shared" si="3"/>
        <v>171682</v>
      </c>
      <c r="H49" s="10">
        <f t="shared" si="3"/>
        <v>52589</v>
      </c>
      <c r="I49" s="10">
        <f t="shared" si="3"/>
        <v>239320</v>
      </c>
      <c r="J49" s="10">
        <f t="shared" si="3"/>
        <v>23340</v>
      </c>
      <c r="K49" s="10">
        <f t="shared" si="3"/>
        <v>0</v>
      </c>
      <c r="L49" s="10">
        <f t="shared" si="3"/>
        <v>0</v>
      </c>
    </row>
    <row r="50" spans="1:12" x14ac:dyDescent="0.35">
      <c r="A50" s="1" t="s">
        <v>92</v>
      </c>
      <c r="B50" s="11">
        <v>1852</v>
      </c>
      <c r="C50" s="11">
        <v>14729</v>
      </c>
      <c r="D50" s="11">
        <v>18070</v>
      </c>
      <c r="E50" s="11">
        <v>285752</v>
      </c>
      <c r="F50" s="11">
        <v>104278</v>
      </c>
      <c r="G50" s="11">
        <v>39007</v>
      </c>
      <c r="H50" s="11">
        <v>34426</v>
      </c>
      <c r="I50" s="11">
        <v>139139</v>
      </c>
      <c r="J50" s="11">
        <v>2418</v>
      </c>
      <c r="K50" s="11">
        <v>0</v>
      </c>
      <c r="L50" s="11">
        <v>0</v>
      </c>
    </row>
    <row r="51" spans="1:12" x14ac:dyDescent="0.35">
      <c r="A51" s="1" t="s">
        <v>93</v>
      </c>
      <c r="B51" s="11">
        <v>5501</v>
      </c>
      <c r="C51" s="11">
        <v>15507</v>
      </c>
      <c r="D51" s="11">
        <v>17237</v>
      </c>
      <c r="E51" s="11">
        <v>290196</v>
      </c>
      <c r="F51" s="11">
        <v>105272</v>
      </c>
      <c r="G51" s="11">
        <v>40267</v>
      </c>
      <c r="H51" s="11">
        <v>25469</v>
      </c>
      <c r="I51" s="11">
        <v>151165</v>
      </c>
      <c r="J51" s="11">
        <v>2859</v>
      </c>
      <c r="K51" s="11">
        <v>0</v>
      </c>
      <c r="L51" s="11">
        <v>0</v>
      </c>
    </row>
    <row r="52" spans="1:12" x14ac:dyDescent="0.35">
      <c r="A52" s="1" t="s">
        <v>94</v>
      </c>
      <c r="B52" s="11">
        <v>3367</v>
      </c>
      <c r="C52" s="11">
        <v>11058</v>
      </c>
      <c r="D52" s="11">
        <v>11788</v>
      </c>
      <c r="E52" s="11">
        <v>274884</v>
      </c>
      <c r="F52" s="11">
        <v>97304</v>
      </c>
      <c r="G52" s="11">
        <v>42489</v>
      </c>
      <c r="H52" s="11">
        <v>22059</v>
      </c>
      <c r="I52" s="11">
        <v>133485</v>
      </c>
      <c r="J52" s="11">
        <v>2058</v>
      </c>
      <c r="K52" s="11">
        <v>0</v>
      </c>
      <c r="L52" s="11">
        <v>0</v>
      </c>
    </row>
    <row r="53" spans="1:12" x14ac:dyDescent="0.35">
      <c r="A53" s="1" t="s">
        <v>95</v>
      </c>
      <c r="B53" s="11">
        <v>5470.13</v>
      </c>
      <c r="C53" s="11">
        <v>13177.96</v>
      </c>
      <c r="D53" s="11">
        <v>15798.59</v>
      </c>
      <c r="E53" s="11">
        <v>240925.2</v>
      </c>
      <c r="F53" s="11">
        <v>92621.4</v>
      </c>
      <c r="G53" s="11">
        <v>45815.63</v>
      </c>
      <c r="H53" s="11">
        <v>30227.25</v>
      </c>
      <c r="I53" s="11">
        <v>143070.25</v>
      </c>
      <c r="J53" s="11">
        <v>4338.45</v>
      </c>
      <c r="K53" s="11">
        <v>0</v>
      </c>
      <c r="L53" s="11">
        <v>0</v>
      </c>
    </row>
    <row r="54" spans="1:12" x14ac:dyDescent="0.35">
      <c r="A54" s="5" t="s">
        <v>91</v>
      </c>
      <c r="B54" s="10">
        <f t="shared" ref="B54:L54" si="4">AVERAGE(B50:B53)</f>
        <v>4048</v>
      </c>
      <c r="C54" s="10">
        <f t="shared" si="4"/>
        <v>13618</v>
      </c>
      <c r="D54" s="10">
        <f t="shared" si="4"/>
        <v>15723</v>
      </c>
      <c r="E54" s="10">
        <f t="shared" si="4"/>
        <v>272939</v>
      </c>
      <c r="F54" s="10">
        <f t="shared" si="4"/>
        <v>99869</v>
      </c>
      <c r="G54" s="10">
        <f t="shared" si="4"/>
        <v>41895</v>
      </c>
      <c r="H54" s="10">
        <f t="shared" si="4"/>
        <v>28045</v>
      </c>
      <c r="I54" s="10">
        <f t="shared" si="4"/>
        <v>141715</v>
      </c>
      <c r="J54" s="10">
        <f t="shared" si="4"/>
        <v>2918</v>
      </c>
      <c r="K54" s="10">
        <f t="shared" si="4"/>
        <v>0</v>
      </c>
      <c r="L54" s="10">
        <f t="shared" si="4"/>
        <v>0</v>
      </c>
    </row>
    <row r="55" spans="1:12" x14ac:dyDescent="0.35">
      <c r="A55" s="1" t="s">
        <v>97</v>
      </c>
      <c r="B55" s="11">
        <v>7921</v>
      </c>
      <c r="C55" s="11">
        <v>11698</v>
      </c>
      <c r="D55" s="11">
        <v>20029</v>
      </c>
      <c r="E55" s="11">
        <v>168823</v>
      </c>
      <c r="F55" s="11">
        <v>203896</v>
      </c>
      <c r="G55" s="11">
        <v>140359</v>
      </c>
      <c r="H55" s="11">
        <v>33493</v>
      </c>
      <c r="I55" s="11">
        <v>97745</v>
      </c>
      <c r="J55" s="11">
        <v>21677</v>
      </c>
      <c r="K55" s="11">
        <v>0</v>
      </c>
      <c r="L55" s="11">
        <v>0</v>
      </c>
    </row>
    <row r="56" spans="1:12" x14ac:dyDescent="0.35">
      <c r="A56" s="1" t="s">
        <v>98</v>
      </c>
      <c r="B56" s="11">
        <v>7693</v>
      </c>
      <c r="C56" s="11">
        <v>11810</v>
      </c>
      <c r="D56" s="11">
        <v>17327</v>
      </c>
      <c r="E56" s="11">
        <v>178275</v>
      </c>
      <c r="F56" s="11">
        <v>194390</v>
      </c>
      <c r="G56" s="11">
        <v>135900</v>
      </c>
      <c r="H56" s="11">
        <v>22654</v>
      </c>
      <c r="I56" s="11">
        <v>106693</v>
      </c>
      <c r="J56" s="11">
        <v>21040</v>
      </c>
      <c r="K56" s="11">
        <v>0</v>
      </c>
      <c r="L56" s="11">
        <v>0</v>
      </c>
    </row>
    <row r="57" spans="1:12" x14ac:dyDescent="0.35">
      <c r="A57" s="1" t="s">
        <v>99</v>
      </c>
      <c r="B57" s="11">
        <v>7070</v>
      </c>
      <c r="C57" s="11">
        <v>12497</v>
      </c>
      <c r="D57" s="11">
        <v>17321</v>
      </c>
      <c r="E57" s="11">
        <v>188533</v>
      </c>
      <c r="F57" s="11">
        <v>165501</v>
      </c>
      <c r="G57" s="11">
        <v>116332</v>
      </c>
      <c r="H57" s="11">
        <v>18279</v>
      </c>
      <c r="I57" s="11">
        <v>90837</v>
      </c>
      <c r="J57" s="11">
        <v>21992</v>
      </c>
      <c r="K57" s="11">
        <v>0</v>
      </c>
      <c r="L57" s="11">
        <v>0</v>
      </c>
    </row>
    <row r="58" spans="1:12" x14ac:dyDescent="0.35">
      <c r="A58" s="1" t="s">
        <v>100</v>
      </c>
      <c r="B58" s="11">
        <v>5188</v>
      </c>
      <c r="C58" s="11">
        <v>15517.94</v>
      </c>
      <c r="D58" s="11">
        <v>16851</v>
      </c>
      <c r="E58" s="11">
        <v>153346</v>
      </c>
      <c r="F58" s="11">
        <v>170816.71</v>
      </c>
      <c r="G58" s="11">
        <v>126556.59</v>
      </c>
      <c r="H58" s="11">
        <v>23748.44</v>
      </c>
      <c r="I58" s="11">
        <v>95146.03</v>
      </c>
      <c r="J58" s="11">
        <v>16977.75</v>
      </c>
      <c r="K58" s="11">
        <v>0</v>
      </c>
      <c r="L58" s="11">
        <v>0</v>
      </c>
    </row>
    <row r="59" spans="1:12" x14ac:dyDescent="0.35">
      <c r="A59" s="5" t="s">
        <v>96</v>
      </c>
      <c r="B59" s="10">
        <f t="shared" ref="B59:L59" si="5">AVERAGE(B55:B58)</f>
        <v>6968</v>
      </c>
      <c r="C59" s="10">
        <f t="shared" si="5"/>
        <v>12881</v>
      </c>
      <c r="D59" s="10">
        <f t="shared" si="5"/>
        <v>17882</v>
      </c>
      <c r="E59" s="10">
        <f t="shared" si="5"/>
        <v>172244</v>
      </c>
      <c r="F59" s="10">
        <f t="shared" si="5"/>
        <v>183651</v>
      </c>
      <c r="G59" s="10">
        <f t="shared" si="5"/>
        <v>129787</v>
      </c>
      <c r="H59" s="10">
        <f t="shared" si="5"/>
        <v>24544</v>
      </c>
      <c r="I59" s="10">
        <f t="shared" si="5"/>
        <v>97605</v>
      </c>
      <c r="J59" s="10">
        <f t="shared" si="5"/>
        <v>20422</v>
      </c>
      <c r="K59" s="10">
        <f t="shared" si="5"/>
        <v>0</v>
      </c>
      <c r="L59" s="10">
        <f t="shared" si="5"/>
        <v>0</v>
      </c>
    </row>
    <row r="60" spans="1:12" x14ac:dyDescent="0.35">
      <c r="A60" s="1" t="s">
        <v>112</v>
      </c>
      <c r="B60" s="10">
        <v>197</v>
      </c>
      <c r="C60" s="10">
        <v>917</v>
      </c>
      <c r="D60" s="10">
        <v>179</v>
      </c>
      <c r="E60" s="10">
        <v>14757</v>
      </c>
      <c r="F60" s="10">
        <v>12882</v>
      </c>
      <c r="G60" s="10">
        <v>8826</v>
      </c>
      <c r="H60" s="10">
        <v>450</v>
      </c>
      <c r="I60" s="10">
        <v>2510</v>
      </c>
      <c r="J60" s="10">
        <v>815</v>
      </c>
      <c r="K60" s="10">
        <v>0</v>
      </c>
      <c r="L60" s="10"/>
    </row>
    <row r="61" spans="1:12" x14ac:dyDescent="0.35">
      <c r="A61" s="1" t="s">
        <v>113</v>
      </c>
      <c r="B61" s="11">
        <v>226</v>
      </c>
      <c r="C61" s="11">
        <v>609</v>
      </c>
      <c r="D61" s="11">
        <v>657</v>
      </c>
      <c r="E61" s="11">
        <v>16298</v>
      </c>
      <c r="F61" s="11">
        <v>9170</v>
      </c>
      <c r="G61" s="11">
        <v>9599</v>
      </c>
      <c r="H61" s="11">
        <v>595</v>
      </c>
      <c r="I61" s="11">
        <v>1603</v>
      </c>
      <c r="J61" s="11">
        <v>957</v>
      </c>
      <c r="K61" s="11">
        <v>0</v>
      </c>
    </row>
    <row r="62" spans="1:12" x14ac:dyDescent="0.35">
      <c r="A62" s="1" t="s">
        <v>114</v>
      </c>
      <c r="B62" s="11">
        <v>116</v>
      </c>
      <c r="C62" s="11">
        <v>690</v>
      </c>
      <c r="D62" s="11">
        <v>1173</v>
      </c>
      <c r="E62" s="11">
        <v>16725</v>
      </c>
      <c r="F62" s="11">
        <v>12776</v>
      </c>
      <c r="G62" s="11">
        <v>7989</v>
      </c>
      <c r="H62" s="11">
        <v>64</v>
      </c>
      <c r="I62" s="11">
        <v>3933</v>
      </c>
      <c r="J62" s="11">
        <v>41</v>
      </c>
      <c r="K62" s="11">
        <v>0</v>
      </c>
      <c r="L62" s="11">
        <v>0</v>
      </c>
    </row>
    <row r="63" spans="1:12" x14ac:dyDescent="0.35">
      <c r="A63" s="1" t="s">
        <v>115</v>
      </c>
      <c r="B63" s="11">
        <v>239.65</v>
      </c>
      <c r="C63" s="11">
        <v>113.96</v>
      </c>
      <c r="D63" s="11">
        <v>1061.93</v>
      </c>
      <c r="E63" s="11">
        <v>16590</v>
      </c>
      <c r="F63" s="11">
        <v>14526.77</v>
      </c>
      <c r="G63" s="11">
        <v>7218.8</v>
      </c>
      <c r="H63" s="11">
        <v>957.18</v>
      </c>
      <c r="I63" s="11">
        <v>2530.38</v>
      </c>
      <c r="J63" s="11">
        <v>429.84</v>
      </c>
      <c r="L63" s="11">
        <v>0</v>
      </c>
    </row>
    <row r="64" spans="1:12" x14ac:dyDescent="0.35">
      <c r="A64" s="5" t="s">
        <v>111</v>
      </c>
      <c r="B64" s="10">
        <f t="shared" ref="B64:L64" si="6">AVERAGE(B60:B63)</f>
        <v>195</v>
      </c>
      <c r="C64" s="10">
        <f t="shared" si="6"/>
        <v>582</v>
      </c>
      <c r="D64" s="10">
        <f t="shared" si="6"/>
        <v>768</v>
      </c>
      <c r="E64" s="10">
        <f t="shared" si="6"/>
        <v>16093</v>
      </c>
      <c r="F64" s="10">
        <f t="shared" si="6"/>
        <v>12339</v>
      </c>
      <c r="G64" s="10">
        <f t="shared" si="6"/>
        <v>8408</v>
      </c>
      <c r="H64" s="10">
        <f t="shared" si="6"/>
        <v>517</v>
      </c>
      <c r="I64" s="10">
        <f t="shared" si="6"/>
        <v>2644</v>
      </c>
      <c r="J64" s="10">
        <f t="shared" si="6"/>
        <v>561</v>
      </c>
      <c r="K64" s="10">
        <f t="shared" si="6"/>
        <v>0</v>
      </c>
      <c r="L64" s="10">
        <f t="shared" si="6"/>
        <v>0</v>
      </c>
    </row>
    <row r="65" spans="1:12" x14ac:dyDescent="0.35">
      <c r="A65" s="1" t="s">
        <v>107</v>
      </c>
      <c r="B65" s="11">
        <v>197</v>
      </c>
      <c r="C65" s="11">
        <v>605</v>
      </c>
      <c r="D65" s="11">
        <v>51</v>
      </c>
      <c r="E65" s="11">
        <v>10358</v>
      </c>
      <c r="F65" s="11">
        <v>3558</v>
      </c>
      <c r="G65" s="11">
        <v>2089</v>
      </c>
      <c r="H65" s="11">
        <v>228</v>
      </c>
      <c r="I65" s="11">
        <v>1805</v>
      </c>
      <c r="J65" s="11">
        <v>113</v>
      </c>
      <c r="K65" s="11">
        <v>0</v>
      </c>
    </row>
    <row r="66" spans="1:12" x14ac:dyDescent="0.35">
      <c r="A66" s="1" t="s">
        <v>108</v>
      </c>
      <c r="B66" s="11">
        <v>162</v>
      </c>
      <c r="C66" s="11">
        <v>392</v>
      </c>
      <c r="D66" s="11">
        <v>607</v>
      </c>
      <c r="E66" s="11">
        <v>10569</v>
      </c>
      <c r="F66" s="11">
        <v>3694</v>
      </c>
      <c r="G66" s="11">
        <v>2094</v>
      </c>
      <c r="H66" s="11">
        <v>180</v>
      </c>
      <c r="I66" s="11">
        <v>710</v>
      </c>
      <c r="J66" s="11">
        <v>149</v>
      </c>
      <c r="K66" s="11">
        <v>0</v>
      </c>
    </row>
    <row r="67" spans="1:12" x14ac:dyDescent="0.35">
      <c r="A67" s="1" t="s">
        <v>109</v>
      </c>
      <c r="B67" s="11">
        <v>116</v>
      </c>
      <c r="C67" s="11">
        <v>147</v>
      </c>
      <c r="D67" s="11">
        <v>656</v>
      </c>
      <c r="E67" s="11">
        <v>10127</v>
      </c>
      <c r="F67" s="11">
        <v>4961</v>
      </c>
      <c r="G67" s="11">
        <v>1610</v>
      </c>
      <c r="H67" s="11">
        <v>64</v>
      </c>
      <c r="I67" s="11">
        <v>2477</v>
      </c>
      <c r="J67" s="11">
        <v>41</v>
      </c>
      <c r="K67" s="11">
        <v>0</v>
      </c>
      <c r="L67" s="11">
        <v>0</v>
      </c>
    </row>
    <row r="68" spans="1:12" x14ac:dyDescent="0.35">
      <c r="A68" s="1" t="s">
        <v>110</v>
      </c>
      <c r="B68" s="11">
        <v>239.65</v>
      </c>
      <c r="C68" s="11">
        <v>0</v>
      </c>
      <c r="D68" s="11">
        <v>466.31</v>
      </c>
      <c r="E68" s="11">
        <v>10879.26</v>
      </c>
      <c r="F68" s="11">
        <v>3552.1</v>
      </c>
      <c r="G68" s="11">
        <v>640.38</v>
      </c>
      <c r="H68" s="11">
        <v>494.87</v>
      </c>
      <c r="I68" s="11">
        <v>1961.88</v>
      </c>
      <c r="J68" s="11">
        <v>179.21</v>
      </c>
      <c r="L68" s="11">
        <v>0</v>
      </c>
    </row>
    <row r="69" spans="1:12" x14ac:dyDescent="0.35">
      <c r="A69" s="5" t="s">
        <v>106</v>
      </c>
      <c r="B69" s="10">
        <f t="shared" ref="B69:L69" si="7">AVERAGE(B65:B68)</f>
        <v>179</v>
      </c>
      <c r="C69" s="10">
        <f t="shared" si="7"/>
        <v>286</v>
      </c>
      <c r="D69" s="10">
        <f t="shared" si="7"/>
        <v>445</v>
      </c>
      <c r="E69" s="10">
        <f t="shared" si="7"/>
        <v>10483</v>
      </c>
      <c r="F69" s="10">
        <f t="shared" si="7"/>
        <v>3941</v>
      </c>
      <c r="G69" s="10">
        <f t="shared" si="7"/>
        <v>1608</v>
      </c>
      <c r="H69" s="10">
        <f t="shared" si="7"/>
        <v>242</v>
      </c>
      <c r="I69" s="10">
        <f t="shared" si="7"/>
        <v>1738</v>
      </c>
      <c r="J69" s="10">
        <f t="shared" si="7"/>
        <v>121</v>
      </c>
      <c r="K69" s="10">
        <f t="shared" si="7"/>
        <v>0</v>
      </c>
      <c r="L69" s="10">
        <f t="shared" si="7"/>
        <v>0</v>
      </c>
    </row>
    <row r="70" spans="1:12" x14ac:dyDescent="0.35">
      <c r="A70" s="1" t="s">
        <v>102</v>
      </c>
      <c r="B70" s="11">
        <v>0</v>
      </c>
      <c r="C70" s="11">
        <v>312</v>
      </c>
      <c r="D70" s="11">
        <v>128</v>
      </c>
      <c r="E70" s="11">
        <v>4399</v>
      </c>
      <c r="F70" s="11">
        <v>9324</v>
      </c>
      <c r="G70" s="11">
        <v>6737</v>
      </c>
      <c r="H70" s="11">
        <v>221</v>
      </c>
      <c r="I70" s="11">
        <v>705</v>
      </c>
      <c r="J70" s="11">
        <v>702</v>
      </c>
      <c r="K70" s="11">
        <v>0</v>
      </c>
    </row>
    <row r="71" spans="1:12" x14ac:dyDescent="0.35">
      <c r="A71" s="1" t="s">
        <v>103</v>
      </c>
      <c r="B71" s="11">
        <v>64</v>
      </c>
      <c r="C71" s="11">
        <v>217</v>
      </c>
      <c r="D71" s="11">
        <v>50</v>
      </c>
      <c r="E71" s="11">
        <v>5729</v>
      </c>
      <c r="F71" s="11">
        <v>5476</v>
      </c>
      <c r="G71" s="11">
        <v>7505</v>
      </c>
      <c r="H71" s="11">
        <v>415</v>
      </c>
      <c r="I71" s="11">
        <v>892</v>
      </c>
      <c r="J71" s="11">
        <v>808</v>
      </c>
      <c r="K71" s="11">
        <v>0</v>
      </c>
    </row>
    <row r="72" spans="1:12" x14ac:dyDescent="0.35">
      <c r="A72" s="1" t="s">
        <v>104</v>
      </c>
      <c r="B72" s="11">
        <v>0</v>
      </c>
      <c r="C72" s="11">
        <v>543</v>
      </c>
      <c r="D72" s="11">
        <v>516</v>
      </c>
      <c r="E72" s="11">
        <v>6598</v>
      </c>
      <c r="F72" s="11">
        <v>7815</v>
      </c>
      <c r="G72" s="11">
        <v>6379</v>
      </c>
      <c r="H72" s="11">
        <v>0</v>
      </c>
      <c r="I72" s="11">
        <v>1456</v>
      </c>
      <c r="J72" s="11">
        <v>0</v>
      </c>
      <c r="K72" s="11">
        <v>0</v>
      </c>
      <c r="L72" s="11">
        <v>0</v>
      </c>
    </row>
    <row r="73" spans="1:12" x14ac:dyDescent="0.35">
      <c r="A73" s="1" t="s">
        <v>105</v>
      </c>
      <c r="B73" s="11">
        <v>0</v>
      </c>
      <c r="C73" s="11">
        <v>113.96</v>
      </c>
      <c r="D73" s="11">
        <v>595.62</v>
      </c>
      <c r="E73" s="11">
        <v>5710.91</v>
      </c>
      <c r="F73" s="11">
        <v>10974.67</v>
      </c>
      <c r="G73" s="11">
        <v>6578.42</v>
      </c>
      <c r="H73" s="11">
        <v>462.31</v>
      </c>
      <c r="I73" s="11">
        <v>568.5</v>
      </c>
      <c r="J73" s="11">
        <v>250.63</v>
      </c>
      <c r="L73" s="11">
        <v>0</v>
      </c>
    </row>
    <row r="74" spans="1:12" x14ac:dyDescent="0.35">
      <c r="A74" s="5" t="s">
        <v>101</v>
      </c>
      <c r="B74" s="10">
        <f t="shared" ref="B74:L74" si="8">AVERAGE(B70:B73)</f>
        <v>16</v>
      </c>
      <c r="C74" s="10">
        <f t="shared" si="8"/>
        <v>296</v>
      </c>
      <c r="D74" s="10">
        <f t="shared" si="8"/>
        <v>322</v>
      </c>
      <c r="E74" s="10">
        <f t="shared" si="8"/>
        <v>5609</v>
      </c>
      <c r="F74" s="10">
        <f t="shared" si="8"/>
        <v>8397</v>
      </c>
      <c r="G74" s="10">
        <f t="shared" si="8"/>
        <v>6800</v>
      </c>
      <c r="H74" s="10">
        <f t="shared" si="8"/>
        <v>275</v>
      </c>
      <c r="I74" s="10">
        <f t="shared" si="8"/>
        <v>905</v>
      </c>
      <c r="J74" s="10">
        <f t="shared" si="8"/>
        <v>440</v>
      </c>
      <c r="K74" s="10">
        <f t="shared" si="8"/>
        <v>0</v>
      </c>
      <c r="L74" s="10">
        <f t="shared" si="8"/>
        <v>0</v>
      </c>
    </row>
  </sheetData>
  <mergeCells count="4">
    <mergeCell ref="A3:A6"/>
    <mergeCell ref="B3:L3"/>
    <mergeCell ref="B7:L7"/>
    <mergeCell ref="B17:L17"/>
  </mergeCells>
  <printOptions horizontalCentered="1"/>
  <pageMargins left="0.25" right="0.25" top="0.75" bottom="0.5" header="0.3" footer="0.3"/>
  <pageSetup paperSize="9" fitToHeight="0" orientation="landscape" r:id="rId1"/>
  <headerFooter>
    <oddHeader>&amp;Rสำรวจภาวะการทำงานของประชากร รายปี 2564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Sheet4</vt:lpstr>
      <vt:lpstr>Sheet4 (2)</vt:lpstr>
      <vt:lpstr>Sheet4!Print_Area</vt:lpstr>
      <vt:lpstr>'Sheet4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2022-03-22T07:36:07Z</cp:lastPrinted>
  <dcterms:created xsi:type="dcterms:W3CDTF">2022-03-22T02:18:19Z</dcterms:created>
  <dcterms:modified xsi:type="dcterms:W3CDTF">2022-05-11T07:29:01Z</dcterms:modified>
</cp:coreProperties>
</file>