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กันยายน 63\"/>
    </mc:Choice>
  </mc:AlternateContent>
  <xr:revisionPtr revIDLastSave="0" documentId="13_ncr:1_{9BE155F4-0E0B-41D9-A5BF-87A3769F043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4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P8" i="1" l="1"/>
  <c r="P7" i="1"/>
  <c r="P6" i="1"/>
  <c r="P9" i="1" l="1"/>
  <c r="M29" i="1"/>
  <c r="N29" i="1"/>
  <c r="L29" i="1"/>
  <c r="B8" i="1" l="1"/>
  <c r="C8" i="1" l="1"/>
  <c r="D8" i="1"/>
  <c r="C6" i="1"/>
  <c r="D6" i="1"/>
  <c r="B6" i="1"/>
  <c r="B5" i="1" s="1"/>
  <c r="C5" i="1" l="1"/>
  <c r="C19" i="1" s="1"/>
  <c r="D5" i="1"/>
  <c r="B19" i="1"/>
  <c r="D20" i="1" l="1"/>
  <c r="C20" i="1"/>
  <c r="B20" i="1"/>
  <c r="D19" i="1"/>
  <c r="B18" i="1"/>
  <c r="C18" i="1" l="1"/>
  <c r="D18" i="1"/>
</calcChain>
</file>

<file path=xl/sharedStrings.xml><?xml version="1.0" encoding="utf-8"?>
<sst xmlns="http://schemas.openxmlformats.org/spreadsheetml/2006/main" count="137" uniqueCount="78">
  <si>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</si>
  <si>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</si>
  <si>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</si>
  <si>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</si>
  <si>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</si>
  <si>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</si>
  <si>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</si>
  <si>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</si>
  <si>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</si>
  <si>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</si>
  <si>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</si>
  <si>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</si>
  <si>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</si>
  <si>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</si>
  <si>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</si>
  <si>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</si>
  <si>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</si>
  <si>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</si>
  <si>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</si>
  <si>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</si>
  <si>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</si>
  <si>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</si>
  <si>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</si>
  <si>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</si>
  <si>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</si>
  <si>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</si>
  <si>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</si>
  <si>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</si>
  <si>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</si>
  <si>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</si>
  <si>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</si>
  <si>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</si>
  <si>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</si>
  <si>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</si>
  <si>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</si>
  <si>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</si>
  <si>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</si>
  <si>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</si>
  <si>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</si>
  <si>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</si>
  <si>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</si>
  <si>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</si>
  <si>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</si>
  <si>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</si>
  <si>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</si>
  <si>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</si>
  <si>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</si>
  <si>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</si>
  <si>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</si>
  <si>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</si>
  <si>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</si>
  <si>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</si>
  <si>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</si>
  <si>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</si>
  <si>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</si>
  <si>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</si>
  <si>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</si>
  <si>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</si>
  <si>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</si>
  <si>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</si>
  <si>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</si>
  <si>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</si>
  <si>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</si>
  <si>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</si>
  <si>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</si>
  <si>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</si>
  <si>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</si>
  <si>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</si>
  <si>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</si>
  <si>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</si>
  <si>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</si>
  <si>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</si>
  <si>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</si>
  <si>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</si>
  <si>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</si>
  <si>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การเกษตร</t>
  </si>
  <si>
    <t>การค้า</t>
  </si>
  <si>
    <t>กันยายน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</si>
</sst>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0.0"/>
    <numFmt numFmtId="190" formatCode="0.00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1"/>
      <color rgb="FFFF0000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3" fillId="0" borderId="0"/>
    <xf numFmtId="187" fontId="14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9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8" fontId="4" fillId="0" borderId="0" xfId="1" applyNumberFormat="1" applyFont="1" applyAlignment="1">
      <alignment horizontal="right"/>
    </xf>
    <xf numFmtId="188" fontId="3" fillId="0" borderId="0" xfId="0" applyNumberFormat="1" applyFont="1"/>
    <xf numFmtId="188" fontId="4" fillId="0" borderId="0" xfId="0" applyNumberFormat="1" applyFont="1"/>
    <xf numFmtId="189" fontId="3" fillId="0" borderId="0" xfId="0" applyNumberFormat="1" applyFont="1" applyAlignment="1">
      <alignment horizontal="right"/>
    </xf>
    <xf numFmtId="189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8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8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5" fillId="0" borderId="0" xfId="2" applyFont="1"/>
    <xf numFmtId="0" fontId="16" fillId="0" borderId="0" xfId="2" applyFont="1"/>
    <xf numFmtId="188" fontId="9" fillId="0" borderId="0" xfId="3" applyNumberFormat="1" applyFont="1" applyAlignment="1">
      <alignment horizontal="right"/>
    </xf>
    <xf numFmtId="188" fontId="5" fillId="0" borderId="0" xfId="3" applyNumberFormat="1" applyFont="1" applyAlignment="1">
      <alignment horizontal="right"/>
    </xf>
    <xf numFmtId="190" fontId="16" fillId="0" borderId="0" xfId="0" applyNumberFormat="1" applyFont="1"/>
    <xf numFmtId="0" fontId="3" fillId="0" borderId="0" xfId="0" applyFont="1" applyBorder="1" applyAlignment="1">
      <alignment horizontal="center"/>
    </xf>
    <xf numFmtId="189" fontId="4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</cellXfs>
  <cellStyles count="4">
    <cellStyle name="Comma" xfId="1" builtinId="3"/>
    <cellStyle name="Comma 2" xfId="3" xr:uid="{2C7CB9B9-45AF-4517-AA23-58BA0AFB8C72}"/>
    <cellStyle name="Normal" xfId="0" builtinId="0"/>
    <cellStyle name="Normal 2" xfId="2" xr:uid="{61A7764D-CCDD-4713-80AA-5719816900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"/>
  <sheetViews>
    <sheetView tabSelected="1" zoomScalePageLayoutView="106" workbookViewId="0">
      <selection activeCell="A3" sqref="A3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4" width="9" style="7"/>
    <col min="15" max="15" width="10.25" style="7" customWidth="1"/>
    <col min="16" max="16384" width="9" style="7"/>
  </cols>
  <sheetData>
    <row r="1" spans="1:32" ht="24" customHeight="1" x14ac:dyDescent="0.35">
      <c r="A1" s="1" t="s">
        <v>22</v>
      </c>
      <c r="B1" s="21"/>
      <c r="C1" s="21"/>
      <c r="H1" s="33" t="s">
        <v>71</v>
      </c>
      <c r="I1" s="35">
        <v>226376.06</v>
      </c>
      <c r="J1" s="35">
        <v>115459.11</v>
      </c>
      <c r="K1" s="35">
        <v>122.4</v>
      </c>
      <c r="L1" s="35">
        <v>18389.89</v>
      </c>
      <c r="M1" s="35">
        <v>490.6</v>
      </c>
      <c r="N1" s="35">
        <v>1425.25</v>
      </c>
      <c r="O1" s="35">
        <v>9740.2900000000009</v>
      </c>
      <c r="P1" s="35">
        <v>28142.89</v>
      </c>
      <c r="Q1" s="35">
        <v>1980.21</v>
      </c>
      <c r="R1" s="35">
        <v>11187.97</v>
      </c>
      <c r="S1" s="35" t="s">
        <v>21</v>
      </c>
      <c r="T1" s="35">
        <v>1122.53</v>
      </c>
      <c r="U1" s="33" t="s">
        <v>71</v>
      </c>
      <c r="V1" s="35">
        <v>109.02</v>
      </c>
      <c r="W1" s="35">
        <v>457.51</v>
      </c>
      <c r="X1" s="35">
        <v>975.44</v>
      </c>
      <c r="Y1" s="35">
        <v>12192.21</v>
      </c>
      <c r="Z1" s="35">
        <v>8427.09</v>
      </c>
      <c r="AA1" s="35">
        <v>3679.36</v>
      </c>
      <c r="AB1" s="35">
        <v>3149.36</v>
      </c>
      <c r="AC1" s="35">
        <v>9324.92</v>
      </c>
      <c r="AD1" s="35" t="s">
        <v>21</v>
      </c>
      <c r="AE1" s="35" t="s">
        <v>21</v>
      </c>
      <c r="AF1" s="35" t="s">
        <v>21</v>
      </c>
    </row>
    <row r="2" spans="1:32" ht="24" customHeight="1" x14ac:dyDescent="0.35">
      <c r="A2" s="29" t="s">
        <v>77</v>
      </c>
      <c r="B2" s="21"/>
      <c r="C2" s="21"/>
      <c r="H2" s="34" t="s">
        <v>72</v>
      </c>
      <c r="I2" s="36">
        <v>129495.61</v>
      </c>
      <c r="J2" s="36">
        <v>73496.31</v>
      </c>
      <c r="K2" s="36" t="s">
        <v>21</v>
      </c>
      <c r="L2" s="36">
        <v>7187.07</v>
      </c>
      <c r="M2" s="36">
        <v>490.6</v>
      </c>
      <c r="N2" s="36">
        <v>988.84</v>
      </c>
      <c r="O2" s="36">
        <v>7644.8</v>
      </c>
      <c r="P2" s="36">
        <v>14180.06</v>
      </c>
      <c r="Q2" s="36">
        <v>1779.24</v>
      </c>
      <c r="R2" s="36">
        <v>2753.81</v>
      </c>
      <c r="S2" s="36" t="s">
        <v>21</v>
      </c>
      <c r="T2" s="36">
        <v>355.66</v>
      </c>
      <c r="U2" s="34" t="s">
        <v>72</v>
      </c>
      <c r="V2" s="36">
        <v>109.02</v>
      </c>
      <c r="W2" s="36">
        <v>131.01</v>
      </c>
      <c r="X2" s="36">
        <v>537.04</v>
      </c>
      <c r="Y2" s="36">
        <v>8722.1200000000008</v>
      </c>
      <c r="Z2" s="36">
        <v>3261.93</v>
      </c>
      <c r="AA2" s="36">
        <v>495.35</v>
      </c>
      <c r="AB2" s="36">
        <v>1780.65</v>
      </c>
      <c r="AC2" s="36">
        <v>5582.12</v>
      </c>
      <c r="AD2" s="36" t="s">
        <v>21</v>
      </c>
      <c r="AE2" s="36" t="s">
        <v>21</v>
      </c>
      <c r="AF2" s="36" t="s">
        <v>21</v>
      </c>
    </row>
    <row r="3" spans="1:32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H3" s="34" t="s">
        <v>73</v>
      </c>
      <c r="I3" s="36">
        <v>96880.45</v>
      </c>
      <c r="J3" s="36">
        <v>41962.8</v>
      </c>
      <c r="K3" s="36">
        <v>122.4</v>
      </c>
      <c r="L3" s="36">
        <v>11202.83</v>
      </c>
      <c r="M3" s="36" t="s">
        <v>21</v>
      </c>
      <c r="N3" s="36">
        <v>436.41</v>
      </c>
      <c r="O3" s="36">
        <v>2095.4899999999998</v>
      </c>
      <c r="P3" s="36">
        <v>13962.83</v>
      </c>
      <c r="Q3" s="36">
        <v>200.98</v>
      </c>
      <c r="R3" s="36">
        <v>8434.16</v>
      </c>
      <c r="S3" s="36" t="s">
        <v>21</v>
      </c>
      <c r="T3" s="36">
        <v>766.88</v>
      </c>
      <c r="U3" s="34" t="s">
        <v>73</v>
      </c>
      <c r="V3" s="36" t="s">
        <v>21</v>
      </c>
      <c r="W3" s="36">
        <v>326.5</v>
      </c>
      <c r="X3" s="36">
        <v>438.4</v>
      </c>
      <c r="Y3" s="36">
        <v>3470.09</v>
      </c>
      <c r="Z3" s="36">
        <v>5165.16</v>
      </c>
      <c r="AA3" s="36">
        <v>3184.01</v>
      </c>
      <c r="AB3" s="36">
        <v>1368.71</v>
      </c>
      <c r="AC3" s="36">
        <v>3742.8</v>
      </c>
      <c r="AD3" s="36" t="s">
        <v>21</v>
      </c>
      <c r="AE3" s="36" t="s">
        <v>21</v>
      </c>
      <c r="AF3" s="36" t="s">
        <v>21</v>
      </c>
    </row>
    <row r="4" spans="1:32" ht="24" customHeight="1" x14ac:dyDescent="0.3">
      <c r="A4" s="8"/>
      <c r="B4" s="38" t="s">
        <v>4</v>
      </c>
      <c r="C4" s="38"/>
      <c r="D4" s="38"/>
      <c r="L4" s="33" t="s">
        <v>71</v>
      </c>
      <c r="M4" s="34" t="s">
        <v>72</v>
      </c>
      <c r="N4" s="34" t="s">
        <v>73</v>
      </c>
    </row>
    <row r="5" spans="1:32" ht="24" customHeight="1" x14ac:dyDescent="0.3">
      <c r="A5" s="14" t="s">
        <v>5</v>
      </c>
      <c r="B5" s="15">
        <f>SUM(B6,B8)</f>
        <v>226376.05</v>
      </c>
      <c r="C5" s="15">
        <f t="shared" ref="C5:D5" si="0">SUM(C6,C8)</f>
        <v>129495.63</v>
      </c>
      <c r="D5" s="15">
        <f t="shared" si="0"/>
        <v>96880.450000000012</v>
      </c>
      <c r="I5" s="22"/>
      <c r="J5" s="23" t="s">
        <v>1</v>
      </c>
      <c r="K5" s="24"/>
      <c r="L5" s="35">
        <v>226376.06</v>
      </c>
      <c r="M5" s="36">
        <v>129495.61</v>
      </c>
      <c r="N5" s="36">
        <v>96880.45</v>
      </c>
    </row>
    <row r="6" spans="1:32" ht="24" customHeight="1" x14ac:dyDescent="0.35">
      <c r="A6" s="2" t="s">
        <v>6</v>
      </c>
      <c r="B6" s="15">
        <f>SUM(B7)</f>
        <v>115459.11</v>
      </c>
      <c r="C6" s="15">
        <f t="shared" ref="C6:D6" si="1">SUM(C7)</f>
        <v>73496.31</v>
      </c>
      <c r="D6" s="15">
        <f t="shared" si="1"/>
        <v>41962.8</v>
      </c>
      <c r="I6" s="26" t="s">
        <v>23</v>
      </c>
      <c r="J6" s="27" t="s">
        <v>24</v>
      </c>
      <c r="K6" s="28" t="s">
        <v>25</v>
      </c>
      <c r="L6" s="35">
        <v>115459.11</v>
      </c>
      <c r="M6" s="36">
        <v>73496.31</v>
      </c>
      <c r="N6" s="36">
        <v>41962.8</v>
      </c>
      <c r="O6" s="30" t="s">
        <v>75</v>
      </c>
      <c r="P6" s="30">
        <f>L6</f>
        <v>115459.11</v>
      </c>
    </row>
    <row r="7" spans="1:32" ht="24" customHeight="1" x14ac:dyDescent="0.35">
      <c r="A7" s="3" t="s">
        <v>7</v>
      </c>
      <c r="B7" s="16">
        <v>115459.11</v>
      </c>
      <c r="C7" s="16">
        <v>73496.31</v>
      </c>
      <c r="D7" s="16">
        <v>41962.8</v>
      </c>
      <c r="I7" s="22" t="s">
        <v>26</v>
      </c>
      <c r="J7" s="23" t="s">
        <v>27</v>
      </c>
      <c r="K7" s="24" t="s">
        <v>28</v>
      </c>
      <c r="L7" s="35">
        <v>122.4</v>
      </c>
      <c r="M7" s="36" t="s">
        <v>21</v>
      </c>
      <c r="N7" s="36">
        <v>122.4</v>
      </c>
      <c r="O7" s="30" t="s">
        <v>9</v>
      </c>
      <c r="P7" s="30">
        <f>SUM(L7:L8,L11)</f>
        <v>28252.58</v>
      </c>
    </row>
    <row r="8" spans="1:32" ht="24" customHeight="1" x14ac:dyDescent="0.35">
      <c r="A8" s="2" t="s">
        <v>8</v>
      </c>
      <c r="B8" s="17">
        <f>SUM(B9,B10,B11,B12,B13,B14,B15,B16)</f>
        <v>110916.93999999999</v>
      </c>
      <c r="C8" s="17">
        <f>SUM(C9,C10,C11,C12,C13,C14,C15,C16)</f>
        <v>55999.320000000007</v>
      </c>
      <c r="D8" s="17">
        <f>SUM(D9,D10,D11,D12,D13,D14,D15,D16)</f>
        <v>54917.650000000009</v>
      </c>
      <c r="I8" s="26" t="s">
        <v>9</v>
      </c>
      <c r="J8" s="27"/>
      <c r="K8" s="28"/>
      <c r="L8" s="35">
        <v>18389.89</v>
      </c>
      <c r="M8" s="36">
        <v>7187.07</v>
      </c>
      <c r="N8" s="36">
        <v>11202.83</v>
      </c>
      <c r="O8" s="30" t="s">
        <v>76</v>
      </c>
      <c r="P8" s="30">
        <f>SUM(L9:L10,L12:L28)</f>
        <v>82664.36</v>
      </c>
    </row>
    <row r="9" spans="1:32" ht="24" customHeight="1" x14ac:dyDescent="0.3">
      <c r="A9" s="3" t="s">
        <v>9</v>
      </c>
      <c r="B9" s="16">
        <v>18389.89</v>
      </c>
      <c r="C9" s="16">
        <v>7187.07</v>
      </c>
      <c r="D9" s="16">
        <v>11202.83</v>
      </c>
      <c r="I9" s="22" t="s">
        <v>29</v>
      </c>
      <c r="J9" s="23" t="s">
        <v>30</v>
      </c>
      <c r="K9" s="24" t="s">
        <v>31</v>
      </c>
      <c r="L9" s="35">
        <v>490.6</v>
      </c>
      <c r="M9" s="36">
        <v>490.6</v>
      </c>
      <c r="N9" s="36" t="s">
        <v>21</v>
      </c>
      <c r="O9" s="31"/>
      <c r="P9" s="32">
        <f>SUM(P6:P8)</f>
        <v>226376.05</v>
      </c>
    </row>
    <row r="10" spans="1:32" ht="24" customHeight="1" x14ac:dyDescent="0.3">
      <c r="A10" s="4" t="s">
        <v>10</v>
      </c>
      <c r="B10" s="16">
        <v>9740.2900000000009</v>
      </c>
      <c r="C10" s="16">
        <v>7644.8</v>
      </c>
      <c r="D10" s="16">
        <v>2095.4899999999998</v>
      </c>
      <c r="I10" s="22" t="s">
        <v>32</v>
      </c>
      <c r="J10" s="23" t="s">
        <v>33</v>
      </c>
      <c r="K10" s="24" t="s">
        <v>34</v>
      </c>
      <c r="L10" s="35">
        <v>1425.25</v>
      </c>
      <c r="M10" s="36">
        <v>988.84</v>
      </c>
      <c r="N10" s="36">
        <v>436.41</v>
      </c>
    </row>
    <row r="11" spans="1:32" ht="24" customHeight="1" x14ac:dyDescent="0.3">
      <c r="A11" s="4" t="s">
        <v>11</v>
      </c>
      <c r="B11" s="16">
        <v>28142.89</v>
      </c>
      <c r="C11" s="16">
        <v>14180.06</v>
      </c>
      <c r="D11" s="16">
        <v>13962.83</v>
      </c>
      <c r="I11" s="26" t="s">
        <v>35</v>
      </c>
      <c r="J11" s="27" t="s">
        <v>36</v>
      </c>
      <c r="K11" s="28"/>
      <c r="L11" s="35">
        <v>9740.2900000000009</v>
      </c>
      <c r="M11" s="36">
        <v>7644.8</v>
      </c>
      <c r="N11" s="36">
        <v>2095.4899999999998</v>
      </c>
    </row>
    <row r="12" spans="1:32" ht="24" customHeight="1" x14ac:dyDescent="0.3">
      <c r="A12" s="4" t="s">
        <v>12</v>
      </c>
      <c r="B12" s="16">
        <v>1980.21</v>
      </c>
      <c r="C12" s="16">
        <v>1779.24</v>
      </c>
      <c r="D12" s="16">
        <v>200.98</v>
      </c>
      <c r="I12" s="26" t="s">
        <v>37</v>
      </c>
      <c r="J12" s="27" t="s">
        <v>38</v>
      </c>
      <c r="K12" s="28"/>
      <c r="L12" s="35">
        <v>28142.89</v>
      </c>
      <c r="M12" s="36">
        <v>14180.06</v>
      </c>
      <c r="N12" s="36">
        <v>13962.83</v>
      </c>
    </row>
    <row r="13" spans="1:32" ht="24" customHeight="1" x14ac:dyDescent="0.3">
      <c r="A13" s="4" t="s">
        <v>13</v>
      </c>
      <c r="B13" s="16">
        <v>11187.97</v>
      </c>
      <c r="C13" s="16">
        <v>2753.81</v>
      </c>
      <c r="D13" s="16">
        <v>8434.16</v>
      </c>
      <c r="I13" s="26" t="s">
        <v>39</v>
      </c>
      <c r="J13" s="27" t="s">
        <v>40</v>
      </c>
      <c r="K13" s="28"/>
      <c r="L13" s="35">
        <v>1980.21</v>
      </c>
      <c r="M13" s="36">
        <v>1779.24</v>
      </c>
      <c r="N13" s="36">
        <v>200.98</v>
      </c>
    </row>
    <row r="14" spans="1:32" ht="24" customHeight="1" x14ac:dyDescent="0.3">
      <c r="A14" s="3" t="s">
        <v>14</v>
      </c>
      <c r="B14" s="16">
        <v>12192.21</v>
      </c>
      <c r="C14" s="16">
        <v>8722.1200000000008</v>
      </c>
      <c r="D14" s="16">
        <v>3470.09</v>
      </c>
      <c r="I14" s="26" t="s">
        <v>41</v>
      </c>
      <c r="J14" s="27" t="s">
        <v>42</v>
      </c>
      <c r="K14" s="28" t="s">
        <v>43</v>
      </c>
      <c r="L14" s="35">
        <v>11187.97</v>
      </c>
      <c r="M14" s="36">
        <v>2753.81</v>
      </c>
      <c r="N14" s="36">
        <v>8434.16</v>
      </c>
    </row>
    <row r="15" spans="1:32" ht="24" customHeight="1" x14ac:dyDescent="0.3">
      <c r="A15" s="3" t="s">
        <v>15</v>
      </c>
      <c r="B15" s="16">
        <v>8427.09</v>
      </c>
      <c r="C15" s="16">
        <v>3261.93</v>
      </c>
      <c r="D15" s="16">
        <v>5165.16</v>
      </c>
      <c r="I15" s="22" t="s">
        <v>44</v>
      </c>
      <c r="J15" s="23" t="s">
        <v>45</v>
      </c>
      <c r="K15" s="24" t="s">
        <v>46</v>
      </c>
      <c r="L15" s="35" t="s">
        <v>21</v>
      </c>
      <c r="M15" s="36" t="s">
        <v>21</v>
      </c>
      <c r="N15" s="36" t="s">
        <v>21</v>
      </c>
    </row>
    <row r="16" spans="1:32" ht="24" customHeight="1" x14ac:dyDescent="0.3">
      <c r="A16" s="3" t="s">
        <v>16</v>
      </c>
      <c r="B16" s="16">
        <v>20856.39</v>
      </c>
      <c r="C16" s="16">
        <v>10470.290000000001</v>
      </c>
      <c r="D16" s="18">
        <v>10386.11</v>
      </c>
      <c r="I16" s="22" t="s">
        <v>47</v>
      </c>
      <c r="J16" s="23" t="s">
        <v>48</v>
      </c>
      <c r="K16" s="24" t="s">
        <v>49</v>
      </c>
      <c r="L16" s="35">
        <v>1122.53</v>
      </c>
      <c r="M16" s="36">
        <v>355.66</v>
      </c>
      <c r="N16" s="36">
        <v>766.88</v>
      </c>
    </row>
    <row r="17" spans="1:14" ht="19.5" x14ac:dyDescent="0.3">
      <c r="A17" s="10"/>
      <c r="B17" s="38" t="s">
        <v>17</v>
      </c>
      <c r="C17" s="38"/>
      <c r="D17" s="38"/>
      <c r="L17" s="33" t="s">
        <v>71</v>
      </c>
      <c r="M17" s="34" t="s">
        <v>72</v>
      </c>
      <c r="N17" s="34" t="s">
        <v>73</v>
      </c>
    </row>
    <row r="18" spans="1:14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I18" s="22" t="s">
        <v>41</v>
      </c>
      <c r="J18" s="23" t="s">
        <v>50</v>
      </c>
      <c r="K18" s="24"/>
      <c r="L18" s="35">
        <v>109.02</v>
      </c>
      <c r="M18" s="36">
        <v>109.02</v>
      </c>
      <c r="N18" s="36" t="s">
        <v>21</v>
      </c>
    </row>
    <row r="19" spans="1:14" ht="19.5" x14ac:dyDescent="0.3">
      <c r="A19" s="2" t="s">
        <v>6</v>
      </c>
      <c r="B19" s="19">
        <f>(B6*100)/$B$5</f>
        <v>51.003235545456334</v>
      </c>
      <c r="C19" s="19">
        <f>(C6*100)/$C$5</f>
        <v>56.75582257100104</v>
      </c>
      <c r="D19" s="19">
        <f>(D6*100)/$D$5</f>
        <v>43.314001947761383</v>
      </c>
      <c r="I19" s="22" t="s">
        <v>41</v>
      </c>
      <c r="J19" s="23" t="s">
        <v>51</v>
      </c>
      <c r="K19" s="24" t="s">
        <v>52</v>
      </c>
      <c r="L19" s="35">
        <v>457.51</v>
      </c>
      <c r="M19" s="36">
        <v>131.01</v>
      </c>
      <c r="N19" s="36">
        <v>326.5</v>
      </c>
    </row>
    <row r="20" spans="1:14" ht="19.5" x14ac:dyDescent="0.3">
      <c r="A20" s="3" t="s">
        <v>7</v>
      </c>
      <c r="B20" s="39">
        <f t="shared" ref="B20:B29" si="3">(B7*100)/$B$5</f>
        <v>51.003235545456334</v>
      </c>
      <c r="C20" s="39">
        <f t="shared" ref="C20:C29" si="4">(C7*100)/$C$5</f>
        <v>56.75582257100104</v>
      </c>
      <c r="D20" s="39">
        <f t="shared" ref="D20:D29" si="5">(D7*100)/$D$5</f>
        <v>43.314001947761383</v>
      </c>
      <c r="I20" s="22" t="s">
        <v>53</v>
      </c>
      <c r="J20" s="23" t="s">
        <v>45</v>
      </c>
      <c r="K20" s="24" t="s">
        <v>54</v>
      </c>
      <c r="L20" s="35">
        <v>975.44</v>
      </c>
      <c r="M20" s="36">
        <v>537.04</v>
      </c>
      <c r="N20" s="36">
        <v>438.4</v>
      </c>
    </row>
    <row r="21" spans="1:14" ht="19.5" x14ac:dyDescent="0.3">
      <c r="A21" s="2" t="s">
        <v>8</v>
      </c>
      <c r="B21" s="40">
        <f t="shared" si="3"/>
        <v>48.996764454543658</v>
      </c>
      <c r="C21" s="40">
        <f t="shared" si="4"/>
        <v>43.24417742899896</v>
      </c>
      <c r="D21" s="40">
        <f t="shared" si="5"/>
        <v>56.68599805223861</v>
      </c>
      <c r="I21" s="26" t="s">
        <v>53</v>
      </c>
      <c r="J21" s="27" t="s">
        <v>55</v>
      </c>
      <c r="K21" s="28" t="s">
        <v>56</v>
      </c>
      <c r="L21" s="35">
        <v>12192.21</v>
      </c>
      <c r="M21" s="36">
        <v>8722.1200000000008</v>
      </c>
      <c r="N21" s="36">
        <v>3470.09</v>
      </c>
    </row>
    <row r="22" spans="1:14" ht="19.5" x14ac:dyDescent="0.3">
      <c r="A22" s="3" t="s">
        <v>9</v>
      </c>
      <c r="B22" s="39">
        <f t="shared" si="3"/>
        <v>8.123602298034621</v>
      </c>
      <c r="C22" s="39">
        <f t="shared" si="4"/>
        <v>5.5500482912048845</v>
      </c>
      <c r="D22" s="39">
        <f t="shared" si="5"/>
        <v>11.563561069338549</v>
      </c>
      <c r="F22" s="37"/>
      <c r="G22" s="37"/>
      <c r="H22" s="37"/>
      <c r="I22" s="26" t="s">
        <v>15</v>
      </c>
      <c r="J22" s="27"/>
      <c r="K22" s="28"/>
      <c r="L22" s="35">
        <v>8427.09</v>
      </c>
      <c r="M22" s="36">
        <v>3261.93</v>
      </c>
      <c r="N22" s="36">
        <v>5165.16</v>
      </c>
    </row>
    <row r="23" spans="1:14" ht="19.5" x14ac:dyDescent="0.3">
      <c r="A23" s="4" t="s">
        <v>10</v>
      </c>
      <c r="B23" s="39">
        <f t="shared" si="3"/>
        <v>4.3027033999400564</v>
      </c>
      <c r="C23" s="39">
        <f t="shared" si="4"/>
        <v>5.9035196786177258</v>
      </c>
      <c r="D23" s="39">
        <f t="shared" si="5"/>
        <v>2.1629647674014723</v>
      </c>
      <c r="F23" s="37"/>
      <c r="G23" s="37"/>
      <c r="H23" s="37"/>
      <c r="I23" s="22" t="s">
        <v>57</v>
      </c>
      <c r="J23" s="23" t="s">
        <v>58</v>
      </c>
      <c r="K23" s="24"/>
      <c r="L23" s="35">
        <v>3679.36</v>
      </c>
      <c r="M23" s="36">
        <v>495.35</v>
      </c>
      <c r="N23" s="36">
        <v>3184.01</v>
      </c>
    </row>
    <row r="24" spans="1:14" ht="19.5" x14ac:dyDescent="0.3">
      <c r="A24" s="4" t="s">
        <v>11</v>
      </c>
      <c r="B24" s="39">
        <f t="shared" si="3"/>
        <v>12.431920249514029</v>
      </c>
      <c r="C24" s="39">
        <f t="shared" si="4"/>
        <v>10.950222799024182</v>
      </c>
      <c r="D24" s="39">
        <f t="shared" si="5"/>
        <v>14.412433055379076</v>
      </c>
      <c r="F24" s="37"/>
      <c r="G24" s="37"/>
      <c r="H24" s="37"/>
      <c r="I24" s="22" t="s">
        <v>59</v>
      </c>
      <c r="J24" s="23" t="s">
        <v>60</v>
      </c>
      <c r="K24" s="24" t="s">
        <v>61</v>
      </c>
      <c r="L24" s="35">
        <v>3149.36</v>
      </c>
      <c r="M24" s="36">
        <v>1780.65</v>
      </c>
      <c r="N24" s="36">
        <v>1368.71</v>
      </c>
    </row>
    <row r="25" spans="1:14" ht="19.5" x14ac:dyDescent="0.3">
      <c r="A25" s="4" t="s">
        <v>12</v>
      </c>
      <c r="B25" s="39">
        <f t="shared" si="3"/>
        <v>0.87474359588834605</v>
      </c>
      <c r="C25" s="39">
        <f t="shared" si="4"/>
        <v>1.3739768670186012</v>
      </c>
      <c r="D25" s="39">
        <f t="shared" si="5"/>
        <v>0.20745155498348736</v>
      </c>
      <c r="F25" s="37"/>
      <c r="G25" s="37"/>
      <c r="H25" s="37"/>
      <c r="I25" s="22" t="s">
        <v>41</v>
      </c>
      <c r="J25" s="23" t="s">
        <v>62</v>
      </c>
      <c r="K25" s="24" t="s">
        <v>63</v>
      </c>
      <c r="L25" s="35">
        <v>9324.92</v>
      </c>
      <c r="M25" s="36">
        <v>5582.12</v>
      </c>
      <c r="N25" s="36">
        <v>3742.8</v>
      </c>
    </row>
    <row r="26" spans="1:14" ht="19.5" x14ac:dyDescent="0.3">
      <c r="A26" s="4" t="s">
        <v>13</v>
      </c>
      <c r="B26" s="39">
        <f t="shared" si="3"/>
        <v>4.9422056794435631</v>
      </c>
      <c r="C26" s="39">
        <f t="shared" si="4"/>
        <v>2.1265659698323409</v>
      </c>
      <c r="D26" s="39">
        <f t="shared" si="5"/>
        <v>8.7057399093418741</v>
      </c>
      <c r="F26" s="37"/>
      <c r="G26" s="37"/>
      <c r="H26" s="37"/>
      <c r="I26" s="22" t="s">
        <v>64</v>
      </c>
      <c r="J26" s="23" t="s">
        <v>65</v>
      </c>
      <c r="K26" s="24" t="s">
        <v>66</v>
      </c>
      <c r="L26" s="35" t="s">
        <v>21</v>
      </c>
      <c r="M26" s="36" t="s">
        <v>21</v>
      </c>
      <c r="N26" s="36" t="s">
        <v>21</v>
      </c>
    </row>
    <row r="27" spans="1:14" ht="19.5" x14ac:dyDescent="0.3">
      <c r="A27" s="3" t="s">
        <v>14</v>
      </c>
      <c r="B27" s="39">
        <f t="shared" si="3"/>
        <v>5.3858215124789046</v>
      </c>
      <c r="C27" s="39">
        <f t="shared" si="4"/>
        <v>6.7354550883300082</v>
      </c>
      <c r="D27" s="39">
        <f t="shared" si="5"/>
        <v>3.5818268804490478</v>
      </c>
      <c r="F27" s="37"/>
      <c r="G27" s="37"/>
      <c r="H27" s="37"/>
      <c r="I27" s="22" t="s">
        <v>67</v>
      </c>
      <c r="J27" s="23" t="s">
        <v>68</v>
      </c>
      <c r="K27" s="24" t="s">
        <v>69</v>
      </c>
      <c r="L27" s="35" t="s">
        <v>21</v>
      </c>
      <c r="M27" s="36" t="s">
        <v>21</v>
      </c>
      <c r="N27" s="36" t="s">
        <v>21</v>
      </c>
    </row>
    <row r="28" spans="1:14" ht="19.5" x14ac:dyDescent="0.3">
      <c r="A28" s="3" t="s">
        <v>15</v>
      </c>
      <c r="B28" s="39">
        <f t="shared" si="3"/>
        <v>3.7226066980142116</v>
      </c>
      <c r="C28" s="39">
        <f t="shared" si="4"/>
        <v>2.5189498672657908</v>
      </c>
      <c r="D28" s="39">
        <f t="shared" si="5"/>
        <v>5.3314781258757566</v>
      </c>
      <c r="F28" s="37"/>
      <c r="G28" s="37"/>
      <c r="H28" s="37"/>
      <c r="I28" s="22" t="s">
        <v>70</v>
      </c>
      <c r="J28" s="23"/>
      <c r="K28" s="24"/>
      <c r="L28" s="35" t="s">
        <v>21</v>
      </c>
      <c r="M28" s="36" t="s">
        <v>21</v>
      </c>
      <c r="N28" s="36" t="s">
        <v>21</v>
      </c>
    </row>
    <row r="29" spans="1:14" ht="19.5" x14ac:dyDescent="0.3">
      <c r="A29" s="5" t="s">
        <v>16</v>
      </c>
      <c r="B29" s="20">
        <f t="shared" si="3"/>
        <v>9.21316102122994</v>
      </c>
      <c r="C29" s="20">
        <f t="shared" si="4"/>
        <v>8.0854388677054203</v>
      </c>
      <c r="D29" s="20">
        <f t="shared" si="5"/>
        <v>10.72054268946934</v>
      </c>
      <c r="F29" s="37"/>
      <c r="G29" s="37"/>
      <c r="H29" s="37"/>
      <c r="I29" s="7">
        <v>12588.76</v>
      </c>
      <c r="J29" s="7">
        <v>5533.92</v>
      </c>
      <c r="K29" s="7">
        <v>7054.84</v>
      </c>
      <c r="L29" s="25">
        <f>SUM(L7,L9:L10,L15:L16,L18:L20,L23:L28)</f>
        <v>20856.39</v>
      </c>
      <c r="M29" s="25">
        <f t="shared" ref="M29:N29" si="6">SUM(M7,M9:M10,M15:M16,M18:M20,M23:M28)</f>
        <v>10470.290000000001</v>
      </c>
      <c r="N29" s="25">
        <f t="shared" si="6"/>
        <v>10386.11</v>
      </c>
    </row>
    <row r="30" spans="1:14" ht="17.25" x14ac:dyDescent="0.3">
      <c r="A30" s="11" t="s">
        <v>18</v>
      </c>
      <c r="B30" s="12"/>
      <c r="C30" s="6"/>
      <c r="D30" s="12"/>
    </row>
    <row r="31" spans="1:14" ht="17.25" x14ac:dyDescent="0.3">
      <c r="A31" s="11" t="s">
        <v>19</v>
      </c>
      <c r="B31" s="11"/>
      <c r="C31" s="11"/>
      <c r="D31" s="11"/>
    </row>
    <row r="32" spans="1:14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2016-05-11T07:26:35Z</cp:lastPrinted>
  <dcterms:created xsi:type="dcterms:W3CDTF">2013-01-09T03:26:14Z</dcterms:created>
  <dcterms:modified xsi:type="dcterms:W3CDTF">2020-11-23T02:30:17Z</dcterms:modified>
</cp:coreProperties>
</file>