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6DF04472-8266-4C8D-BAE6-C368A3F027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5" i="1"/>
  <c r="Q9" i="1"/>
  <c r="Q8" i="1"/>
  <c r="K29" i="1"/>
  <c r="L29" i="1"/>
  <c r="J29" i="1"/>
  <c r="Q7" i="1" l="1"/>
  <c r="Q10" i="1" s="1"/>
  <c r="B8" i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</calcChain>
</file>

<file path=xl/sharedStrings.xml><?xml version="1.0" encoding="utf-8"?>
<sst xmlns="http://schemas.openxmlformats.org/spreadsheetml/2006/main" count="137" uniqueCount="78">
  <si>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</si>
  <si>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</si>
  <si>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</si>
  <si>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</si>
  <si>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</si>
  <si>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</si>
  <si>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</si>
  <si>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</si>
  <si>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</si>
  <si>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</si>
  <si>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</si>
  <si>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</si>
  <si>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</si>
  <si>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</si>
  <si>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</si>
  <si>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</si>
  <si>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</si>
  <si>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</si>
  <si>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</si>
  <si>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</si>
  <si>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</si>
  <si>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</si>
  <si>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</si>
  <si>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</si>
  <si>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</si>
  <si>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</si>
  <si>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</si>
  <si>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</si>
  <si>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</si>
  <si>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</si>
  <si>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</si>
  <si>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</si>
  <si>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</si>
  <si>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</si>
  <si>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</si>
  <si>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</si>
  <si>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</si>
  <si>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</si>
  <si>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</si>
  <si>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</si>
  <si>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</si>
  <si>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</si>
  <si>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</si>
  <si>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</si>
  <si>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</si>
  <si>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</si>
  <si>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</si>
  <si>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</si>
  <si>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</si>
  <si>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</si>
  <si>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</si>
  <si>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</si>
  <si>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</si>
  <si>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</si>
  <si>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</si>
  <si>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</si>
  <si>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</si>
  <si>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</si>
  <si>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</si>
  <si>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</si>
  <si>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</si>
  <si>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</si>
  <si>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</si>
  <si>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</si>
  <si>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</si>
  <si>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</si>
  <si>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</si>
  <si>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</si>
  <si>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</si>
  <si>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</si>
  <si>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</si>
  <si>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</si>
  <si>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</si>
  <si>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</si>
  <si>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</si>
  <si>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บริการและการค้า</t>
  </si>
  <si>
    <t>ผลิต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</si>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</sst>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20"/>
      <name val="TH SarabunPSK"/>
      <family val="2"/>
    </font>
    <font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11" fillId="0" borderId="0" xfId="0" applyFont="1"/>
    <xf numFmtId="3" fontId="12" fillId="0" borderId="0" xfId="0" applyNumberFormat="1" applyFont="1"/>
    <xf numFmtId="0" fontId="12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4" zoomScalePageLayoutView="106" workbookViewId="0">
      <selection activeCell="F28" sqref="F28"/>
    </sheetView>
  </sheetViews>
  <sheetFormatPr defaultColWidth="9" defaultRowHeight="15"/>
  <cols>
    <col min="1" max="1" width="37.85546875" style="7" customWidth="1"/>
    <col min="2" max="3" width="13.42578125" style="7" customWidth="1"/>
    <col min="4" max="4" width="12.7109375" style="7" customWidth="1"/>
    <col min="5" max="16" width="9" style="7"/>
    <col min="17" max="17" width="10.42578125" style="7" bestFit="1" customWidth="1"/>
    <col min="18" max="16384" width="9" style="7"/>
  </cols>
  <sheetData>
    <row r="1" spans="1:30" ht="24" customHeight="1">
      <c r="A1" s="1" t="s">
        <v>22</v>
      </c>
      <c r="B1" s="21"/>
      <c r="C1" s="21"/>
      <c r="F1" s="7" t="s">
        <v>71</v>
      </c>
      <c r="G1" s="7">
        <v>223187.39</v>
      </c>
      <c r="H1" s="7">
        <v>119093.04</v>
      </c>
      <c r="I1" s="7">
        <v>243.99</v>
      </c>
      <c r="J1" s="7">
        <v>17543.07</v>
      </c>
      <c r="K1" s="7">
        <v>281.92</v>
      </c>
      <c r="L1" s="7">
        <v>66.37</v>
      </c>
      <c r="M1" s="7">
        <v>8409.8700000000008</v>
      </c>
      <c r="N1" s="7">
        <v>28639.200000000001</v>
      </c>
      <c r="O1" s="7">
        <v>1857.77</v>
      </c>
      <c r="P1" s="7">
        <v>6526.64</v>
      </c>
      <c r="Q1" s="7">
        <v>167.31</v>
      </c>
      <c r="R1" s="7">
        <v>591.86</v>
      </c>
      <c r="S1" s="7" t="s">
        <v>71</v>
      </c>
      <c r="T1" s="7" t="s">
        <v>21</v>
      </c>
      <c r="U1" s="7">
        <v>76.3</v>
      </c>
      <c r="V1" s="7">
        <v>272.77999999999997</v>
      </c>
      <c r="W1" s="7">
        <v>11682.32</v>
      </c>
      <c r="X1" s="7">
        <v>11917.05</v>
      </c>
      <c r="Y1" s="7">
        <v>4610.32</v>
      </c>
      <c r="Z1" s="7">
        <v>3228.33</v>
      </c>
      <c r="AA1" s="7">
        <v>7753.39</v>
      </c>
      <c r="AB1" s="7">
        <v>225.88</v>
      </c>
      <c r="AC1" s="7" t="s">
        <v>21</v>
      </c>
      <c r="AD1" s="7" t="s">
        <v>21</v>
      </c>
    </row>
    <row r="2" spans="1:30" ht="24" customHeight="1">
      <c r="A2" s="29" t="s">
        <v>77</v>
      </c>
      <c r="B2" s="21"/>
      <c r="C2" s="21"/>
      <c r="F2" s="7" t="s">
        <v>72</v>
      </c>
      <c r="G2" s="7">
        <v>127123.46</v>
      </c>
      <c r="H2" s="7">
        <v>76551.91</v>
      </c>
      <c r="I2" s="7">
        <v>243.99</v>
      </c>
      <c r="J2" s="7">
        <v>6434.7</v>
      </c>
      <c r="K2" s="7">
        <v>281.92</v>
      </c>
      <c r="L2" s="7">
        <v>66.37</v>
      </c>
      <c r="M2" s="7">
        <v>6421.76</v>
      </c>
      <c r="N2" s="7">
        <v>13792.18</v>
      </c>
      <c r="O2" s="7">
        <v>1686.42</v>
      </c>
      <c r="P2" s="7">
        <v>1868.93</v>
      </c>
      <c r="Q2" s="7">
        <v>167.31</v>
      </c>
      <c r="R2" s="7" t="s">
        <v>21</v>
      </c>
      <c r="S2" s="7" t="s">
        <v>72</v>
      </c>
      <c r="T2" s="7" t="s">
        <v>21</v>
      </c>
      <c r="U2" s="7">
        <v>76.3</v>
      </c>
      <c r="V2" s="7">
        <v>81.040000000000006</v>
      </c>
      <c r="W2" s="7">
        <v>7853.1</v>
      </c>
      <c r="X2" s="7">
        <v>3626.82</v>
      </c>
      <c r="Y2" s="7">
        <v>1144.08</v>
      </c>
      <c r="Z2" s="7">
        <v>2297.25</v>
      </c>
      <c r="AA2" s="7">
        <v>4405.8599999999997</v>
      </c>
      <c r="AB2" s="7">
        <v>123.52</v>
      </c>
      <c r="AC2" s="7" t="s">
        <v>21</v>
      </c>
      <c r="AD2" s="7" t="s">
        <v>21</v>
      </c>
    </row>
    <row r="3" spans="1:30" ht="24" customHeight="1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96063.93</v>
      </c>
      <c r="H3" s="7">
        <v>42541.13</v>
      </c>
      <c r="I3" s="7" t="s">
        <v>21</v>
      </c>
      <c r="J3" s="7">
        <v>11108.37</v>
      </c>
      <c r="K3" s="7" t="s">
        <v>21</v>
      </c>
      <c r="L3" s="7" t="s">
        <v>21</v>
      </c>
      <c r="M3" s="7">
        <v>1988.1</v>
      </c>
      <c r="N3" s="7">
        <v>14847.02</v>
      </c>
      <c r="O3" s="7">
        <v>171.35</v>
      </c>
      <c r="P3" s="7">
        <v>4657.71</v>
      </c>
      <c r="Q3" s="7" t="s">
        <v>21</v>
      </c>
      <c r="R3" s="7">
        <v>591.86</v>
      </c>
      <c r="S3" s="7" t="s">
        <v>73</v>
      </c>
      <c r="T3" s="7" t="s">
        <v>21</v>
      </c>
      <c r="U3" s="7" t="s">
        <v>21</v>
      </c>
      <c r="V3" s="7">
        <v>191.74</v>
      </c>
      <c r="W3" s="7">
        <v>3829.21</v>
      </c>
      <c r="X3" s="7">
        <v>8290.23</v>
      </c>
      <c r="Y3" s="7">
        <v>3466.24</v>
      </c>
      <c r="Z3" s="7">
        <v>931.08</v>
      </c>
      <c r="AA3" s="7">
        <v>3347.53</v>
      </c>
      <c r="AB3" s="7">
        <v>102.36</v>
      </c>
      <c r="AC3" s="7" t="s">
        <v>21</v>
      </c>
      <c r="AD3" s="7" t="s">
        <v>21</v>
      </c>
    </row>
    <row r="4" spans="1:30" ht="24" customHeight="1">
      <c r="A4" s="8"/>
      <c r="B4" s="33" t="s">
        <v>4</v>
      </c>
      <c r="C4" s="33"/>
      <c r="D4" s="33"/>
      <c r="J4" s="7" t="s">
        <v>71</v>
      </c>
      <c r="K4" s="7" t="s">
        <v>72</v>
      </c>
      <c r="L4" s="7" t="s">
        <v>73</v>
      </c>
    </row>
    <row r="5" spans="1:30" ht="24" customHeight="1">
      <c r="A5" s="14" t="s">
        <v>5</v>
      </c>
      <c r="B5" s="15">
        <f>SUM(B6,B8)</f>
        <v>223187.40999999997</v>
      </c>
      <c r="C5" s="15">
        <f t="shared" ref="C5:D5" si="0">SUM(C6,C8)</f>
        <v>127123.45999999999</v>
      </c>
      <c r="D5" s="15">
        <f t="shared" si="0"/>
        <v>96063.93</v>
      </c>
      <c r="G5" s="22"/>
      <c r="H5" s="23" t="s">
        <v>1</v>
      </c>
      <c r="I5" s="24"/>
      <c r="J5" s="7">
        <v>223187.39</v>
      </c>
      <c r="K5" s="7">
        <v>127123.46</v>
      </c>
      <c r="L5" s="7">
        <v>96063.93</v>
      </c>
    </row>
    <row r="6" spans="1:30" ht="24" customHeight="1">
      <c r="A6" s="2" t="s">
        <v>6</v>
      </c>
      <c r="B6" s="15">
        <f>SUM(B7)</f>
        <v>119093.04</v>
      </c>
      <c r="C6" s="15">
        <f t="shared" ref="C6:D6" si="1">SUM(C7)</f>
        <v>76551.91</v>
      </c>
      <c r="D6" s="15">
        <f t="shared" si="1"/>
        <v>42541.13</v>
      </c>
      <c r="G6" s="26" t="s">
        <v>23</v>
      </c>
      <c r="H6" s="27" t="s">
        <v>24</v>
      </c>
      <c r="I6" s="28" t="s">
        <v>25</v>
      </c>
      <c r="J6" s="7">
        <v>119093.04</v>
      </c>
      <c r="K6" s="7">
        <v>76551.91</v>
      </c>
      <c r="L6" s="7">
        <v>42541.13</v>
      </c>
    </row>
    <row r="7" spans="1:30" ht="24" customHeight="1">
      <c r="A7" s="3" t="s">
        <v>7</v>
      </c>
      <c r="B7" s="16">
        <v>119093.04</v>
      </c>
      <c r="C7" s="16">
        <v>76551.91</v>
      </c>
      <c r="D7" s="16">
        <v>42541.13</v>
      </c>
      <c r="G7" s="22" t="s">
        <v>26</v>
      </c>
      <c r="H7" s="23" t="s">
        <v>27</v>
      </c>
      <c r="I7" s="24" t="s">
        <v>28</v>
      </c>
      <c r="J7" s="7">
        <v>243.99</v>
      </c>
      <c r="K7" s="7">
        <v>243.99</v>
      </c>
      <c r="L7" s="7" t="s">
        <v>21</v>
      </c>
      <c r="O7" s="32" t="s">
        <v>75</v>
      </c>
      <c r="P7" s="30"/>
      <c r="Q7" s="31">
        <f>+J5-Q8-Q9</f>
        <v>77859.49000000002</v>
      </c>
    </row>
    <row r="8" spans="1:30" ht="24" customHeight="1">
      <c r="A8" s="2" t="s">
        <v>8</v>
      </c>
      <c r="B8" s="17">
        <f>SUM(B9,B10,B11,B12,B13,B14,B15,B16)</f>
        <v>104094.37</v>
      </c>
      <c r="C8" s="17">
        <f>SUM(C9,C10,C11,C12,C13,C14,C15,C16)</f>
        <v>50571.549999999996</v>
      </c>
      <c r="D8" s="17">
        <f>SUM(D9,D10,D11,D12,D13,D14,D15,D16)</f>
        <v>53522.8</v>
      </c>
      <c r="G8" s="26" t="s">
        <v>9</v>
      </c>
      <c r="H8" s="27"/>
      <c r="I8" s="28"/>
      <c r="J8" s="7">
        <v>17543.07</v>
      </c>
      <c r="K8" s="7">
        <v>6434.7</v>
      </c>
      <c r="L8" s="7">
        <v>11108.37</v>
      </c>
      <c r="O8" s="32" t="s">
        <v>23</v>
      </c>
      <c r="P8" s="30"/>
      <c r="Q8" s="31">
        <f>+J6</f>
        <v>119093.04</v>
      </c>
    </row>
    <row r="9" spans="1:30" ht="24" customHeight="1">
      <c r="A9" s="3" t="s">
        <v>9</v>
      </c>
      <c r="B9" s="16">
        <v>17543.07</v>
      </c>
      <c r="C9" s="16">
        <v>6434.7</v>
      </c>
      <c r="D9" s="16">
        <v>11108.37</v>
      </c>
      <c r="G9" s="22" t="s">
        <v>29</v>
      </c>
      <c r="H9" s="23" t="s">
        <v>30</v>
      </c>
      <c r="I9" s="24" t="s">
        <v>31</v>
      </c>
      <c r="J9" s="7">
        <v>281.92</v>
      </c>
      <c r="K9" s="7">
        <v>281.92</v>
      </c>
      <c r="L9" s="7" t="s">
        <v>21</v>
      </c>
      <c r="O9" s="32" t="s">
        <v>76</v>
      </c>
      <c r="P9" s="30"/>
      <c r="Q9" s="31">
        <f>+J8+J9+J11</f>
        <v>26234.86</v>
      </c>
    </row>
    <row r="10" spans="1:30" ht="24" customHeight="1">
      <c r="A10" s="4" t="s">
        <v>10</v>
      </c>
      <c r="B10" s="16">
        <v>8409.8700000000008</v>
      </c>
      <c r="C10" s="16">
        <v>6421.76</v>
      </c>
      <c r="D10" s="16">
        <v>1988.1</v>
      </c>
      <c r="G10" s="22" t="s">
        <v>32</v>
      </c>
      <c r="H10" s="23" t="s">
        <v>33</v>
      </c>
      <c r="I10" s="24" t="s">
        <v>34</v>
      </c>
      <c r="J10" s="7">
        <v>66.37</v>
      </c>
      <c r="K10" s="7">
        <v>66.37</v>
      </c>
      <c r="L10" s="7" t="s">
        <v>21</v>
      </c>
      <c r="O10" s="30"/>
      <c r="P10" s="30"/>
      <c r="Q10" s="31">
        <f>SUM(Q7:Q9)</f>
        <v>223187.39</v>
      </c>
    </row>
    <row r="11" spans="1:30" ht="24" customHeight="1">
      <c r="A11" s="4" t="s">
        <v>11</v>
      </c>
      <c r="B11" s="16">
        <v>28639.200000000001</v>
      </c>
      <c r="C11" s="16">
        <v>13792.18</v>
      </c>
      <c r="D11" s="16">
        <v>14847.02</v>
      </c>
      <c r="G11" s="26" t="s">
        <v>35</v>
      </c>
      <c r="H11" s="27" t="s">
        <v>36</v>
      </c>
      <c r="I11" s="28"/>
      <c r="J11" s="7">
        <v>8409.8700000000008</v>
      </c>
      <c r="K11" s="7">
        <v>6421.76</v>
      </c>
      <c r="L11" s="7">
        <v>1988.1</v>
      </c>
    </row>
    <row r="12" spans="1:30" ht="24" customHeight="1">
      <c r="A12" s="4" t="s">
        <v>12</v>
      </c>
      <c r="B12" s="16">
        <v>1857.77</v>
      </c>
      <c r="C12" s="16">
        <v>1686.42</v>
      </c>
      <c r="D12" s="16">
        <v>171.35</v>
      </c>
      <c r="G12" s="26" t="s">
        <v>37</v>
      </c>
      <c r="H12" s="27" t="s">
        <v>38</v>
      </c>
      <c r="I12" s="28"/>
      <c r="J12" s="7">
        <v>28639.200000000001</v>
      </c>
      <c r="K12" s="7">
        <v>13792.18</v>
      </c>
      <c r="L12" s="7">
        <v>14847.02</v>
      </c>
    </row>
    <row r="13" spans="1:30" ht="24" customHeight="1">
      <c r="A13" s="4" t="s">
        <v>13</v>
      </c>
      <c r="B13" s="16">
        <v>6526.64</v>
      </c>
      <c r="C13" s="16">
        <v>1868.93</v>
      </c>
      <c r="D13" s="16">
        <v>4657.71</v>
      </c>
      <c r="G13" s="26" t="s">
        <v>39</v>
      </c>
      <c r="H13" s="27" t="s">
        <v>40</v>
      </c>
      <c r="I13" s="28"/>
      <c r="J13" s="7">
        <v>1857.77</v>
      </c>
      <c r="K13" s="7">
        <v>1686.42</v>
      </c>
      <c r="L13" s="7">
        <v>171.35</v>
      </c>
    </row>
    <row r="14" spans="1:30" ht="24" customHeight="1">
      <c r="A14" s="3" t="s">
        <v>14</v>
      </c>
      <c r="B14" s="16">
        <v>11682.32</v>
      </c>
      <c r="C14" s="16">
        <v>7853.1</v>
      </c>
      <c r="D14" s="16">
        <v>3829.21</v>
      </c>
      <c r="G14" s="26" t="s">
        <v>41</v>
      </c>
      <c r="H14" s="27" t="s">
        <v>42</v>
      </c>
      <c r="I14" s="28" t="s">
        <v>43</v>
      </c>
      <c r="J14" s="7">
        <v>6526.64</v>
      </c>
      <c r="K14" s="7">
        <v>1868.93</v>
      </c>
      <c r="L14" s="7">
        <v>4657.71</v>
      </c>
    </row>
    <row r="15" spans="1:30" ht="24" customHeight="1">
      <c r="A15" s="3" t="s">
        <v>15</v>
      </c>
      <c r="B15" s="16">
        <v>11917.05</v>
      </c>
      <c r="C15" s="16">
        <v>3626.82</v>
      </c>
      <c r="D15" s="16">
        <v>8290.23</v>
      </c>
      <c r="G15" s="22" t="s">
        <v>44</v>
      </c>
      <c r="H15" s="23" t="s">
        <v>45</v>
      </c>
      <c r="I15" s="24" t="s">
        <v>46</v>
      </c>
      <c r="J15" s="7">
        <v>167.31</v>
      </c>
      <c r="K15" s="7">
        <v>167.31</v>
      </c>
      <c r="L15" s="7" t="s">
        <v>21</v>
      </c>
    </row>
    <row r="16" spans="1:30" ht="24" customHeight="1">
      <c r="A16" s="3" t="s">
        <v>16</v>
      </c>
      <c r="B16" s="16">
        <v>17518.45</v>
      </c>
      <c r="C16" s="16">
        <v>8887.64</v>
      </c>
      <c r="D16" s="16">
        <v>8630.8100000000013</v>
      </c>
      <c r="G16" s="22" t="s">
        <v>47</v>
      </c>
      <c r="H16" s="23" t="s">
        <v>48</v>
      </c>
      <c r="I16" s="24" t="s">
        <v>49</v>
      </c>
      <c r="J16" s="7">
        <v>591.86</v>
      </c>
      <c r="K16" s="7" t="s">
        <v>21</v>
      </c>
      <c r="L16" s="7">
        <v>591.86</v>
      </c>
    </row>
    <row r="17" spans="1:12" ht="19.5">
      <c r="A17" s="10"/>
      <c r="B17" s="33" t="s">
        <v>17</v>
      </c>
      <c r="C17" s="33"/>
      <c r="D17" s="33"/>
      <c r="J17" s="7" t="s">
        <v>71</v>
      </c>
      <c r="K17" s="7" t="s">
        <v>72</v>
      </c>
      <c r="L17" s="7" t="s">
        <v>73</v>
      </c>
    </row>
    <row r="18" spans="1:12" ht="19.5">
      <c r="A18" s="14" t="s">
        <v>5</v>
      </c>
      <c r="B18" s="18">
        <f>SUM(B19,B21)</f>
        <v>100</v>
      </c>
      <c r="C18" s="18">
        <f t="shared" ref="C18:D18" si="2">SUM(C19,C21)</f>
        <v>100</v>
      </c>
      <c r="D18" s="18">
        <f>SUM(D19,D21)</f>
        <v>100</v>
      </c>
      <c r="G18" s="22" t="s">
        <v>41</v>
      </c>
      <c r="H18" s="23" t="s">
        <v>50</v>
      </c>
      <c r="I18" s="24"/>
      <c r="J18" s="7" t="s">
        <v>21</v>
      </c>
      <c r="K18" s="7" t="s">
        <v>21</v>
      </c>
      <c r="L18" s="7" t="s">
        <v>21</v>
      </c>
    </row>
    <row r="19" spans="1:12" ht="19.5">
      <c r="A19" s="2" t="s">
        <v>6</v>
      </c>
      <c r="B19" s="18">
        <f>(B6*100)/$B$5</f>
        <v>53.360106647592715</v>
      </c>
      <c r="C19" s="18">
        <f>(C6*100)/$C$5</f>
        <v>60.218554466657849</v>
      </c>
      <c r="D19" s="18">
        <f>(D6*100)/$D$5</f>
        <v>44.284186582830834</v>
      </c>
      <c r="G19" s="22" t="s">
        <v>41</v>
      </c>
      <c r="H19" s="23" t="s">
        <v>51</v>
      </c>
      <c r="I19" s="24" t="s">
        <v>52</v>
      </c>
      <c r="J19" s="7">
        <v>76.3</v>
      </c>
      <c r="K19" s="7">
        <v>76.3</v>
      </c>
      <c r="L19" s="7" t="s">
        <v>21</v>
      </c>
    </row>
    <row r="20" spans="1:12" ht="19.5">
      <c r="A20" s="3" t="s">
        <v>7</v>
      </c>
      <c r="B20" s="19">
        <f t="shared" ref="B20:B28" si="3">(B7*100)/$B$5</f>
        <v>53.360106647592715</v>
      </c>
      <c r="C20" s="19">
        <f t="shared" ref="C20:C29" si="4">(C7*100)/$C$5</f>
        <v>60.218554466657849</v>
      </c>
      <c r="D20" s="19">
        <f t="shared" ref="D20:D29" si="5">(D7*100)/$D$5</f>
        <v>44.284186582830834</v>
      </c>
      <c r="G20" s="22" t="s">
        <v>53</v>
      </c>
      <c r="H20" s="23" t="s">
        <v>45</v>
      </c>
      <c r="I20" s="24" t="s">
        <v>54</v>
      </c>
      <c r="J20" s="7">
        <v>272.77999999999997</v>
      </c>
      <c r="K20" s="7">
        <v>81.040000000000006</v>
      </c>
      <c r="L20" s="7">
        <v>191.74</v>
      </c>
    </row>
    <row r="21" spans="1:12" ht="19.5">
      <c r="A21" s="2" t="s">
        <v>8</v>
      </c>
      <c r="B21" s="18">
        <f t="shared" si="3"/>
        <v>46.639893352407292</v>
      </c>
      <c r="C21" s="18">
        <f t="shared" si="4"/>
        <v>39.781445533342158</v>
      </c>
      <c r="D21" s="18">
        <f t="shared" si="5"/>
        <v>55.715813417169173</v>
      </c>
      <c r="G21" s="26" t="s">
        <v>53</v>
      </c>
      <c r="H21" s="27" t="s">
        <v>55</v>
      </c>
      <c r="I21" s="28" t="s">
        <v>56</v>
      </c>
      <c r="J21" s="7">
        <v>11682.32</v>
      </c>
      <c r="K21" s="7">
        <v>7853.1</v>
      </c>
      <c r="L21" s="7">
        <v>3829.21</v>
      </c>
    </row>
    <row r="22" spans="1:12" ht="19.5">
      <c r="A22" s="3" t="s">
        <v>9</v>
      </c>
      <c r="B22" s="19">
        <f>(B9*100)/$B$5</f>
        <v>7.8602417582604689</v>
      </c>
      <c r="C22" s="19">
        <f>(C9*100)/$C$5</f>
        <v>5.061772233071693</v>
      </c>
      <c r="D22" s="19">
        <f>(D9*100)/$D$5</f>
        <v>11.56351816961892</v>
      </c>
      <c r="G22" s="26" t="s">
        <v>15</v>
      </c>
      <c r="H22" s="27"/>
      <c r="I22" s="28"/>
      <c r="J22" s="7">
        <v>11917.05</v>
      </c>
      <c r="K22" s="7">
        <v>3626.82</v>
      </c>
      <c r="L22" s="7">
        <v>8290.23</v>
      </c>
    </row>
    <row r="23" spans="1:12" ht="19.5">
      <c r="A23" s="4" t="s">
        <v>10</v>
      </c>
      <c r="B23" s="19">
        <f t="shared" si="3"/>
        <v>3.7680754483418228</v>
      </c>
      <c r="C23" s="19">
        <f t="shared" si="4"/>
        <v>5.051593152042904</v>
      </c>
      <c r="D23" s="19">
        <f t="shared" si="5"/>
        <v>2.0695593028517574</v>
      </c>
      <c r="G23" s="22" t="s">
        <v>57</v>
      </c>
      <c r="H23" s="23" t="s">
        <v>58</v>
      </c>
      <c r="I23" s="24"/>
      <c r="J23" s="7">
        <v>4610.32</v>
      </c>
      <c r="K23" s="7">
        <v>1144.08</v>
      </c>
      <c r="L23" s="7">
        <v>3466.24</v>
      </c>
    </row>
    <row r="24" spans="1:12" ht="19.5">
      <c r="A24" s="4" t="s">
        <v>11</v>
      </c>
      <c r="B24" s="19">
        <f t="shared" si="3"/>
        <v>12.831906602617059</v>
      </c>
      <c r="C24" s="19">
        <f t="shared" si="4"/>
        <v>10.84943723212065</v>
      </c>
      <c r="D24" s="19">
        <f t="shared" si="5"/>
        <v>15.455353533839393</v>
      </c>
      <c r="G24" s="22" t="s">
        <v>59</v>
      </c>
      <c r="H24" s="23" t="s">
        <v>60</v>
      </c>
      <c r="I24" s="24" t="s">
        <v>61</v>
      </c>
      <c r="J24" s="7">
        <v>3228.33</v>
      </c>
      <c r="K24" s="7">
        <v>2297.25</v>
      </c>
      <c r="L24" s="7">
        <v>931.08</v>
      </c>
    </row>
    <row r="25" spans="1:12" ht="19.5">
      <c r="A25" s="4" t="s">
        <v>12</v>
      </c>
      <c r="B25" s="19">
        <f t="shared" si="3"/>
        <v>0.83238118135785533</v>
      </c>
      <c r="C25" s="19">
        <f t="shared" si="4"/>
        <v>1.3266001413114465</v>
      </c>
      <c r="D25" s="19">
        <f t="shared" si="5"/>
        <v>0.17837079952902199</v>
      </c>
      <c r="G25" s="22" t="s">
        <v>41</v>
      </c>
      <c r="H25" s="23" t="s">
        <v>62</v>
      </c>
      <c r="I25" s="24" t="s">
        <v>63</v>
      </c>
      <c r="J25" s="7">
        <v>7753.39</v>
      </c>
      <c r="K25" s="7">
        <v>4405.8599999999997</v>
      </c>
      <c r="L25" s="7">
        <v>3347.53</v>
      </c>
    </row>
    <row r="26" spans="1:12" ht="19.5">
      <c r="A26" s="4" t="s">
        <v>13</v>
      </c>
      <c r="B26" s="19">
        <f t="shared" si="3"/>
        <v>2.9242868134900624</v>
      </c>
      <c r="C26" s="19">
        <f t="shared" si="4"/>
        <v>1.4701692354817908</v>
      </c>
      <c r="D26" s="19">
        <f t="shared" si="5"/>
        <v>4.8485524171247212</v>
      </c>
      <c r="G26" s="22" t="s">
        <v>64</v>
      </c>
      <c r="H26" s="23" t="s">
        <v>65</v>
      </c>
      <c r="I26" s="24" t="s">
        <v>66</v>
      </c>
      <c r="J26" s="7">
        <v>225.88</v>
      </c>
      <c r="K26" s="7">
        <v>123.52</v>
      </c>
      <c r="L26" s="7">
        <v>102.36</v>
      </c>
    </row>
    <row r="27" spans="1:12" ht="19.5">
      <c r="A27" s="3" t="s">
        <v>14</v>
      </c>
      <c r="B27" s="19">
        <f t="shared" si="3"/>
        <v>5.234309587624141</v>
      </c>
      <c r="C27" s="19">
        <f t="shared" si="4"/>
        <v>6.1775379619151343</v>
      </c>
      <c r="D27" s="19">
        <f t="shared" si="5"/>
        <v>3.9861059192560622</v>
      </c>
      <c r="G27" s="22" t="s">
        <v>67</v>
      </c>
      <c r="H27" s="23" t="s">
        <v>68</v>
      </c>
      <c r="I27" s="24" t="s">
        <v>69</v>
      </c>
      <c r="J27" s="7" t="s">
        <v>21</v>
      </c>
      <c r="K27" s="7" t="s">
        <v>21</v>
      </c>
      <c r="L27" s="7" t="s">
        <v>21</v>
      </c>
    </row>
    <row r="28" spans="1:12" ht="19.5">
      <c r="A28" s="3" t="s">
        <v>15</v>
      </c>
      <c r="B28" s="19">
        <f t="shared" si="3"/>
        <v>5.3394812906337332</v>
      </c>
      <c r="C28" s="19">
        <f t="shared" si="4"/>
        <v>2.852990313510976</v>
      </c>
      <c r="D28" s="19">
        <f t="shared" si="5"/>
        <v>8.6299092697956468</v>
      </c>
      <c r="G28" s="22" t="s">
        <v>70</v>
      </c>
      <c r="H28" s="23"/>
      <c r="I28" s="24"/>
      <c r="J28" s="7" t="s">
        <v>21</v>
      </c>
      <c r="K28" s="7" t="s">
        <v>21</v>
      </c>
      <c r="L28" s="7" t="s">
        <v>21</v>
      </c>
    </row>
    <row r="29" spans="1:12" ht="19.5">
      <c r="A29" s="5" t="s">
        <v>16</v>
      </c>
      <c r="B29" s="20">
        <f>(B16*100)/B5</f>
        <v>7.8492106700821527</v>
      </c>
      <c r="C29" s="20">
        <f t="shared" si="4"/>
        <v>6.9913452638875633</v>
      </c>
      <c r="D29" s="20">
        <f t="shared" si="5"/>
        <v>8.9844440051536534</v>
      </c>
      <c r="G29" s="7">
        <v>12588.76</v>
      </c>
      <c r="H29" s="7">
        <v>5533.92</v>
      </c>
      <c r="I29" s="7">
        <v>7054.84</v>
      </c>
      <c r="J29" s="25">
        <f>SUM(J7,J9:J10,J15:J16,J18:J20,J23:J28)</f>
        <v>17518.45</v>
      </c>
      <c r="K29" s="25">
        <f t="shared" ref="K29:L29" si="6">SUM(K7,K9:K10,K15:K16,K18:K20,K23:K28)</f>
        <v>8887.64</v>
      </c>
      <c r="L29" s="25">
        <f t="shared" si="6"/>
        <v>8630.8100000000013</v>
      </c>
    </row>
    <row r="30" spans="1:12" ht="17.25">
      <c r="A30" s="11" t="s">
        <v>18</v>
      </c>
      <c r="B30" s="12"/>
      <c r="C30" s="6"/>
      <c r="D30" s="12"/>
    </row>
    <row r="31" spans="1:12" ht="17.25">
      <c r="A31" s="11" t="s">
        <v>19</v>
      </c>
      <c r="B31" s="11"/>
      <c r="C31" s="11"/>
      <c r="D31" s="11"/>
    </row>
    <row r="32" spans="1:12" ht="17.25">
      <c r="A32" s="11" t="s">
        <v>20</v>
      </c>
    </row>
    <row r="33" spans="1:1" ht="17.25">
      <c r="A33" s="11" t="s">
        <v>74</v>
      </c>
    </row>
    <row r="34" spans="1:1" ht="17.25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2021-11-29T07:21:08Z</dcterms:modified>
</cp:coreProperties>
</file>