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วีรวัฒน์\ตารางสรงไตรมาส460\"/>
    </mc:Choice>
  </mc:AlternateContent>
  <bookViews>
    <workbookView xWindow="9585" yWindow="105" windowWidth="10230" windowHeight="7920" tabRatio="907" activeTab="2"/>
  </bookViews>
  <sheets>
    <sheet name="ตารางที่1" sheetId="7" r:id="rId1"/>
    <sheet name="ตารางที่2" sheetId="14" r:id="rId2"/>
    <sheet name="ตารางที่3" sheetId="4" r:id="rId3"/>
    <sheet name="ตารางที่4" sheetId="12" r:id="rId4"/>
    <sheet name="ตารางที่5" sheetId="2" r:id="rId5"/>
    <sheet name="ตารางที่6" sheetId="3" r:id="rId6"/>
    <sheet name="ตารางที่7" sheetId="5" r:id="rId7"/>
  </sheets>
  <calcPr calcId="162913"/>
</workbook>
</file>

<file path=xl/calcChain.xml><?xml version="1.0" encoding="utf-8"?>
<calcChain xmlns="http://schemas.openxmlformats.org/spreadsheetml/2006/main">
  <c r="D25" i="7" l="1"/>
  <c r="B37" i="12" l="1"/>
  <c r="B47" i="12"/>
  <c r="B45" i="12"/>
  <c r="B43" i="12"/>
  <c r="B42" i="12"/>
  <c r="B40" i="12"/>
  <c r="B39" i="12"/>
  <c r="B35" i="12"/>
  <c r="B33" i="12"/>
  <c r="B32" i="12"/>
  <c r="B31" i="12"/>
  <c r="B34" i="12"/>
  <c r="B36" i="12"/>
  <c r="B38" i="12"/>
  <c r="B41" i="12"/>
  <c r="B44" i="12"/>
  <c r="B46" i="12"/>
  <c r="B30" i="12"/>
  <c r="B29" i="12"/>
  <c r="B28" i="12"/>
  <c r="C22" i="5"/>
  <c r="D22" i="5"/>
  <c r="C23" i="5"/>
  <c r="C24" i="5"/>
  <c r="C25" i="5"/>
  <c r="C26" i="14"/>
  <c r="C29" i="5"/>
  <c r="C7" i="2"/>
  <c r="D7" i="2"/>
  <c r="C47" i="12"/>
  <c r="D47" i="12"/>
  <c r="B25" i="12"/>
  <c r="B7" i="7"/>
  <c r="B8" i="7"/>
  <c r="B9" i="7"/>
  <c r="B10" i="7"/>
  <c r="B11" i="7"/>
  <c r="B12" i="7"/>
  <c r="B13" i="7"/>
  <c r="B14" i="7"/>
  <c r="B15" i="7"/>
  <c r="B6" i="7"/>
  <c r="B19" i="7" s="1"/>
  <c r="B7" i="14"/>
  <c r="B8" i="14"/>
  <c r="B9" i="14"/>
  <c r="B10" i="14"/>
  <c r="B11" i="14"/>
  <c r="B12" i="14"/>
  <c r="B13" i="14"/>
  <c r="B15" i="14"/>
  <c r="B16" i="14"/>
  <c r="B17" i="14"/>
  <c r="B18" i="14"/>
  <c r="B20" i="14"/>
  <c r="B6" i="14"/>
  <c r="B6" i="4"/>
  <c r="B7" i="4"/>
  <c r="B8" i="4"/>
  <c r="B9" i="4"/>
  <c r="B5" i="4"/>
  <c r="D11" i="14"/>
  <c r="C11" i="14"/>
  <c r="B19" i="5" l="1"/>
  <c r="B17" i="5"/>
  <c r="B16" i="5"/>
  <c r="B15" i="5"/>
  <c r="D14" i="5"/>
  <c r="D30" i="5" s="1"/>
  <c r="C14" i="5"/>
  <c r="B12" i="5"/>
  <c r="B11" i="5"/>
  <c r="D10" i="5"/>
  <c r="D26" i="5" s="1"/>
  <c r="C10" i="5"/>
  <c r="B9" i="5"/>
  <c r="B8" i="5"/>
  <c r="B7" i="5"/>
  <c r="B6" i="5"/>
  <c r="B5" i="5"/>
  <c r="B14" i="3"/>
  <c r="B13" i="3"/>
  <c r="B12" i="3"/>
  <c r="B11" i="3"/>
  <c r="B10" i="3"/>
  <c r="B9" i="3"/>
  <c r="B7" i="3"/>
  <c r="D21" i="3"/>
  <c r="B6" i="3"/>
  <c r="C19" i="2"/>
  <c r="D16" i="2"/>
  <c r="B11" i="2"/>
  <c r="B10" i="2"/>
  <c r="B9" i="2"/>
  <c r="B8" i="2"/>
  <c r="C16" i="2"/>
  <c r="B6" i="2"/>
  <c r="B5" i="2"/>
  <c r="D28" i="12"/>
  <c r="C39" i="12"/>
  <c r="C37" i="12"/>
  <c r="D29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14" i="4"/>
  <c r="B13" i="4"/>
  <c r="B12" i="4"/>
  <c r="B11" i="4"/>
  <c r="B10" i="4"/>
  <c r="D19" i="4"/>
  <c r="C23" i="4"/>
  <c r="D26" i="14"/>
  <c r="B34" i="14"/>
  <c r="B32" i="14"/>
  <c r="D15" i="14"/>
  <c r="C15" i="14"/>
  <c r="B29" i="14"/>
  <c r="B27" i="14"/>
  <c r="B25" i="14"/>
  <c r="B33" i="14"/>
  <c r="D23" i="5"/>
  <c r="D24" i="5"/>
  <c r="D25" i="5"/>
  <c r="D27" i="5"/>
  <c r="D28" i="5"/>
  <c r="D31" i="5"/>
  <c r="D32" i="5"/>
  <c r="D33" i="5"/>
  <c r="D35" i="5"/>
  <c r="C27" i="5"/>
  <c r="C28" i="5"/>
  <c r="C31" i="5"/>
  <c r="C33" i="5"/>
  <c r="C35" i="5"/>
  <c r="D18" i="3"/>
  <c r="D19" i="3"/>
  <c r="D20" i="3"/>
  <c r="D22" i="3"/>
  <c r="D23" i="3"/>
  <c r="D24" i="3"/>
  <c r="D17" i="2"/>
  <c r="D18" i="2"/>
  <c r="D19" i="2"/>
  <c r="D20" i="2"/>
  <c r="C17" i="2"/>
  <c r="C18" i="2"/>
  <c r="C20" i="2"/>
  <c r="C15" i="2"/>
  <c r="D30" i="12"/>
  <c r="D32" i="12"/>
  <c r="D33" i="12"/>
  <c r="D34" i="12"/>
  <c r="D36" i="12"/>
  <c r="D37" i="12"/>
  <c r="D38" i="12"/>
  <c r="D39" i="12"/>
  <c r="D40" i="12"/>
  <c r="D41" i="12"/>
  <c r="D42" i="12"/>
  <c r="D43" i="12"/>
  <c r="D44" i="12"/>
  <c r="D45" i="12"/>
  <c r="D46" i="12"/>
  <c r="C31" i="12"/>
  <c r="C33" i="12"/>
  <c r="C35" i="12"/>
  <c r="C38" i="12"/>
  <c r="C41" i="12"/>
  <c r="C43" i="12"/>
  <c r="C45" i="12"/>
  <c r="D20" i="4"/>
  <c r="D22" i="4"/>
  <c r="D24" i="4"/>
  <c r="D26" i="4"/>
  <c r="C19" i="4"/>
  <c r="C22" i="4"/>
  <c r="D32" i="14"/>
  <c r="D33" i="14"/>
  <c r="D34" i="14"/>
  <c r="C32" i="14"/>
  <c r="C33" i="14"/>
  <c r="C34" i="14"/>
  <c r="D24" i="14"/>
  <c r="D25" i="14"/>
  <c r="D28" i="14"/>
  <c r="D29" i="14"/>
  <c r="C24" i="14"/>
  <c r="C25" i="14"/>
  <c r="C28" i="14"/>
  <c r="C29" i="14"/>
  <c r="B24" i="14"/>
  <c r="B26" i="14"/>
  <c r="B28" i="14"/>
  <c r="D26" i="7"/>
  <c r="C26" i="7"/>
  <c r="D20" i="7"/>
  <c r="D21" i="7"/>
  <c r="D22" i="7"/>
  <c r="B33" i="5" l="1"/>
  <c r="B14" i="5"/>
  <c r="B10" i="5"/>
  <c r="B27" i="5"/>
  <c r="B35" i="5"/>
  <c r="B32" i="5"/>
  <c r="B23" i="5"/>
  <c r="B24" i="5"/>
  <c r="B25" i="5"/>
  <c r="B31" i="5"/>
  <c r="B7" i="2"/>
  <c r="B16" i="2" s="1"/>
  <c r="B17" i="2"/>
  <c r="B20" i="2"/>
  <c r="B22" i="7"/>
  <c r="B26" i="7"/>
  <c r="B25" i="7"/>
  <c r="B22" i="4"/>
  <c r="B21" i="4"/>
  <c r="B23" i="4"/>
  <c r="B20" i="4"/>
  <c r="B25" i="4"/>
  <c r="B18" i="4"/>
  <c r="C22" i="7"/>
  <c r="C21" i="4"/>
  <c r="B31" i="14"/>
  <c r="C20" i="3"/>
  <c r="C20" i="7"/>
  <c r="C22" i="3"/>
  <c r="C24" i="3"/>
  <c r="C19" i="3"/>
  <c r="C26" i="4"/>
  <c r="C25" i="4"/>
  <c r="C24" i="4"/>
  <c r="C29" i="12"/>
  <c r="D35" i="12"/>
  <c r="C21" i="7"/>
  <c r="D31" i="12"/>
  <c r="B28" i="5"/>
  <c r="B18" i="3"/>
  <c r="B19" i="3"/>
  <c r="B21" i="3"/>
  <c r="B23" i="3"/>
  <c r="B20" i="3"/>
  <c r="B22" i="3"/>
  <c r="B24" i="3"/>
  <c r="C23" i="3"/>
  <c r="C21" i="3"/>
  <c r="B19" i="2"/>
  <c r="C46" i="12"/>
  <c r="C44" i="12"/>
  <c r="C42" i="12"/>
  <c r="C40" i="12"/>
  <c r="C36" i="12"/>
  <c r="C34" i="12"/>
  <c r="C32" i="12"/>
  <c r="C30" i="12"/>
  <c r="B26" i="4"/>
  <c r="B24" i="4"/>
  <c r="D25" i="4"/>
  <c r="D23" i="4"/>
  <c r="D21" i="4"/>
  <c r="B20" i="7"/>
  <c r="B21" i="7"/>
  <c r="B17" i="3"/>
  <c r="B26" i="5" l="1"/>
  <c r="B29" i="5"/>
  <c r="C23" i="7"/>
  <c r="B19" i="4"/>
  <c r="C31" i="14"/>
  <c r="D36" i="14" l="1"/>
  <c r="C36" i="14"/>
  <c r="B36" i="14"/>
  <c r="D19" i="7"/>
  <c r="D23" i="7"/>
  <c r="D24" i="7"/>
  <c r="C24" i="7"/>
  <c r="C18" i="7"/>
  <c r="C19" i="7"/>
  <c r="B23" i="7"/>
  <c r="B24" i="7"/>
  <c r="B22" i="5"/>
  <c r="D23" i="14"/>
  <c r="D17" i="3"/>
  <c r="C28" i="12"/>
  <c r="C23" i="14"/>
  <c r="C27" i="14"/>
  <c r="D27" i="14"/>
  <c r="D31" i="14"/>
  <c r="C26" i="5"/>
  <c r="C17" i="3"/>
  <c r="B15" i="2"/>
  <c r="D18" i="4"/>
  <c r="C18" i="4"/>
  <c r="B23" i="14"/>
  <c r="D18" i="7"/>
  <c r="B18" i="7"/>
  <c r="D15" i="2"/>
  <c r="C30" i="5"/>
  <c r="B30" i="5"/>
  <c r="B14" i="2"/>
  <c r="C14" i="2"/>
  <c r="D14" i="2"/>
  <c r="B16" i="3"/>
  <c r="C16" i="3"/>
  <c r="D16" i="3"/>
</calcChain>
</file>

<file path=xl/sharedStrings.xml><?xml version="1.0" encoding="utf-8"?>
<sst xmlns="http://schemas.openxmlformats.org/spreadsheetml/2006/main" count="269" uniqueCount="109">
  <si>
    <t>รวม</t>
  </si>
  <si>
    <t>ชาย</t>
  </si>
  <si>
    <t>หญิง</t>
  </si>
  <si>
    <t>ยอดรวม</t>
  </si>
  <si>
    <t>ผู้มีอายุ  15  ปีขึ้นไป</t>
  </si>
  <si>
    <t>4. เสมียน</t>
  </si>
  <si>
    <t>10. คนงานซึ่งมิได้จำแนกไว้ในหมวดอื่น</t>
  </si>
  <si>
    <t>อาชีพ</t>
  </si>
  <si>
    <t>อุตสาหกรรม</t>
  </si>
  <si>
    <t>สถานภาพการทำงาน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</si>
  <si>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</si>
  <si>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</si>
  <si>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</si>
  <si>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</si>
  <si>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</si>
  <si>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</si>
  <si>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</si>
  <si>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</si>
  <si>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6. การก่อสร้าง</t>
  </si>
  <si>
    <t>-</t>
  </si>
  <si>
    <t xml:space="preserve">   1.2  ผู้ที่รอฤดูกาล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</si>
  <si>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</si>
  <si>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</si>
  <si>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</si>
  <si>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</si>
  <si>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</si>
  <si>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</si>
  <si>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</si>
  <si>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</si>
  <si>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</si>
  <si>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</si>
  <si>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</si>
  <si>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1.  นายจ้าง</t>
  </si>
  <si>
    <t>ชั่วโมงการทำงาน</t>
  </si>
  <si>
    <t xml:space="preserve"> </t>
  </si>
  <si>
    <t>8.  50  ชั่วโมงขึ้นไป</t>
  </si>
  <si>
    <t xml:space="preserve">     5.3  สายวิชาการศึกษา</t>
  </si>
  <si>
    <t>7.  อื่นๆ</t>
  </si>
  <si>
    <t>8.  ไม่ทราบ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</si>
  <si>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</si>
  <si>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</si>
  <si>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</si>
  <si>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</si>
  <si>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</si>
  <si>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</si>
  <si>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</si>
  <si>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</si>
  <si>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</si>
  <si>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</si>
  <si>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</si>
  <si>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</si>
  <si>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6.  อุดมศึกษา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</si>
  <si>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</si>
  <si>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>สถานภาพแรงงาน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</si>
  <si>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</si>
  <si>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</si>
  <si>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</si>
  <si>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</si>
  <si>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</si>
  <si>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</si>
  <si>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</si>
  <si>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</si>
  <si>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</si>
  <si>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</si>
  <si>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</si>
  <si>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</si>
  <si>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</si>
  <si>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</si>
  <si>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</si>
  <si>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</si>
  <si>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</si>
  <si>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</si>
  <si>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</si>
  <si>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</si>
  <si>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</si>
  <si>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</si>
  <si>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</si>
  <si>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</si>
  <si>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</si>
  <si>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</si>
  <si>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</si>
  <si>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</si>
  <si>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</si>
  <si>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</si>
  <si>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</si>
  <si>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</si>
  <si>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 xml:space="preserve">7. ผู้ปฏิบัติงานด้านความสามารถทางฝีมือ และธุรกิจการค้าที่เกี่ยวข้อง 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</si>
  <si>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</si>
  <si>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</si>
  <si>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</si>
  <si>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 xml:space="preserve">                   ชาย</t>
  </si>
  <si>
    <t xml:space="preserve">                   หญิง</t>
  </si>
  <si>
    <t xml:space="preserve">                    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</si>
  <si>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</si>
  <si>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</si>
  <si>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</si>
  <si>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</si>
  <si>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</si>
  <si>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</si>
  <si>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  ไตรมาสที่ 4/2560</t>
  </si>
  <si>
    <t xml:space="preserve">               และเพศ ไตรมาสที่ 4/2560</t>
  </si>
  <si>
    <t>15. การบริหารราชการและการป้องกันประเทศ</t>
  </si>
  <si>
    <t>20. ลูกจ้างในครัวเรือนส่วนบุคคล</t>
  </si>
  <si>
    <t>ตารางที่ 4   จำนวนและร้อยละของผู้มีงานทำ  จำแนกตามอุตสาหกรรม และเพศ ไตรมาสที่ 4/2560</t>
  </si>
  <si>
    <t>ตารางที่ 5   จำนวนและร้อยละของผู้มีงานทำ  จำแนกตามสถานภาพการทำงาน และเพศ ไตรมาสที่ 4/2560</t>
  </si>
  <si>
    <t xml:space="preserve">              ไตรมาสที่ 4/2560</t>
  </si>
  <si>
    <t>ตารางที่ 7  จำนวนและร้อยละของผู้มีงานทำ จำแนกตามระดับการศึกษาที่สำเร็จ และเพศ ไตรมาสที่ 4/2560</t>
  </si>
  <si>
    <t xml:space="preserve">ตารางที่ 1   จำนวนและร้อยละของประชากรอายุ 15 ปีขึ้นไป  จำแนกตามสถานภาพแรงงานและเพศ </t>
  </si>
  <si>
    <t>ตารางที่ 3   จำนวนและร้อยละของผู้มีงานทำ  จำแนกตามอาชีพและเพศ ไตรมาสที่ 4/2560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</si>
</sst>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"/>
    <numFmt numFmtId="165" formatCode="0.0000"/>
    <numFmt numFmtId="166" formatCode="0.000"/>
    <numFmt numFmtId="167" formatCode="0.0"/>
    <numFmt numFmtId="168" formatCode="_-* #,##0_-;\-* #,##0_-;_-* &quot;-&quot;??_-;_-@_-"/>
  </numFmts>
  <fonts count="2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sz val="11"/>
      <color theme="0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6" fillId="0" borderId="0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Fill="1"/>
    <xf numFmtId="0" fontId="5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/>
    <xf numFmtId="3" fontId="5" fillId="0" borderId="0" xfId="0" applyNumberFormat="1" applyFont="1" applyAlignment="1">
      <alignment vertical="center"/>
    </xf>
    <xf numFmtId="167" fontId="5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/>
    <xf numFmtId="0" fontId="7" fillId="0" borderId="0" xfId="0" applyFont="1"/>
    <xf numFmtId="0" fontId="8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/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/>
    <xf numFmtId="167" fontId="6" fillId="0" borderId="0" xfId="0" applyNumberFormat="1" applyFont="1" applyFill="1" applyBorder="1" applyAlignment="1">
      <alignment horizontal="right"/>
    </xf>
    <xf numFmtId="167" fontId="5" fillId="0" borderId="0" xfId="0" applyNumberFormat="1" applyFont="1"/>
    <xf numFmtId="167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/>
    <xf numFmtId="164" fontId="5" fillId="0" borderId="1" xfId="0" applyNumberFormat="1" applyFont="1" applyBorder="1" applyAlignment="1" applyProtection="1">
      <alignment horizontal="left" vertical="center"/>
    </xf>
    <xf numFmtId="167" fontId="5" fillId="0" borderId="1" xfId="0" applyNumberFormat="1" applyFont="1" applyFill="1" applyBorder="1" applyAlignment="1">
      <alignment horizontal="right"/>
    </xf>
    <xf numFmtId="165" fontId="5" fillId="0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167" fontId="5" fillId="0" borderId="0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quotePrefix="1" applyFont="1" applyAlignment="1" applyProtection="1">
      <alignment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167" fontId="6" fillId="0" borderId="0" xfId="0" applyNumberFormat="1" applyFont="1" applyAlignment="1">
      <alignment horizontal="right" vertical="center"/>
    </xf>
    <xf numFmtId="167" fontId="5" fillId="0" borderId="0" xfId="0" applyNumberFormat="1" applyFont="1" applyAlignment="1">
      <alignment horizontal="right" vertical="center"/>
    </xf>
    <xf numFmtId="0" fontId="7" fillId="0" borderId="1" xfId="0" applyFont="1" applyBorder="1"/>
    <xf numFmtId="167" fontId="7" fillId="0" borderId="1" xfId="0" applyNumberFormat="1" applyFont="1" applyBorder="1" applyAlignment="1">
      <alignment horizontal="right" vertical="center"/>
    </xf>
    <xf numFmtId="167" fontId="7" fillId="0" borderId="1" xfId="0" applyNumberFormat="1" applyFont="1" applyBorder="1"/>
    <xf numFmtId="0" fontId="10" fillId="0" borderId="0" xfId="0" applyFont="1"/>
    <xf numFmtId="0" fontId="11" fillId="0" borderId="0" xfId="0" applyFont="1"/>
    <xf numFmtId="0" fontId="4" fillId="0" borderId="1" xfId="0" applyFont="1" applyBorder="1"/>
    <xf numFmtId="0" fontId="4" fillId="0" borderId="0" xfId="0" applyFont="1" applyBorder="1"/>
    <xf numFmtId="0" fontId="1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14" fillId="0" borderId="0" xfId="0" applyFont="1"/>
    <xf numFmtId="167" fontId="14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67" fontId="14" fillId="0" borderId="1" xfId="0" applyNumberFormat="1" applyFont="1" applyBorder="1" applyAlignment="1">
      <alignment horizontal="right" vertical="center"/>
    </xf>
    <xf numFmtId="0" fontId="12" fillId="0" borderId="0" xfId="0" applyFont="1"/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17" fontId="14" fillId="0" borderId="0" xfId="0" quotePrefix="1" applyNumberFormat="1" applyFont="1" applyAlignment="1">
      <alignment horizontal="left" vertical="center"/>
    </xf>
    <xf numFmtId="0" fontId="14" fillId="0" borderId="0" xfId="0" applyFont="1" applyBorder="1"/>
    <xf numFmtId="0" fontId="14" fillId="0" borderId="0" xfId="0" applyFont="1" applyBorder="1" applyAlignment="1">
      <alignment horizontal="left" vertical="center"/>
    </xf>
    <xf numFmtId="167" fontId="12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14" fillId="0" borderId="1" xfId="0" applyFont="1" applyBorder="1"/>
    <xf numFmtId="167" fontId="3" fillId="0" borderId="0" xfId="0" applyNumberFormat="1" applyFont="1"/>
    <xf numFmtId="3" fontId="14" fillId="0" borderId="0" xfId="0" applyNumberFormat="1" applyFont="1"/>
    <xf numFmtId="3" fontId="5" fillId="0" borderId="0" xfId="0" applyNumberFormat="1" applyFont="1" applyAlignment="1">
      <alignment horizontal="right"/>
    </xf>
    <xf numFmtId="0" fontId="7" fillId="0" borderId="0" xfId="0" applyFont="1" applyBorder="1"/>
    <xf numFmtId="0" fontId="9" fillId="0" borderId="0" xfId="0" applyFont="1" applyAlignment="1">
      <alignment horizontal="center" vertical="center"/>
    </xf>
    <xf numFmtId="0" fontId="7" fillId="0" borderId="0" xfId="0" quotePrefix="1" applyFont="1" applyAlignment="1" applyProtection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167" fontId="9" fillId="0" borderId="0" xfId="1" applyNumberFormat="1" applyFont="1" applyAlignment="1">
      <alignment horizontal="right" vertical="center"/>
    </xf>
    <xf numFmtId="2" fontId="5" fillId="0" borderId="0" xfId="0" applyNumberFormat="1" applyFont="1" applyAlignment="1">
      <alignment vertical="center"/>
    </xf>
    <xf numFmtId="0" fontId="10" fillId="0" borderId="0" xfId="0" applyFont="1" applyBorder="1"/>
    <xf numFmtId="0" fontId="11" fillId="0" borderId="0" xfId="0" applyFont="1" applyBorder="1"/>
    <xf numFmtId="0" fontId="6" fillId="0" borderId="1" xfId="0" applyFont="1" applyBorder="1" applyAlignment="1">
      <alignment horizontal="center" vertical="center"/>
    </xf>
    <xf numFmtId="0" fontId="5" fillId="0" borderId="2" xfId="0" applyFont="1" applyBorder="1"/>
    <xf numFmtId="0" fontId="3" fillId="0" borderId="2" xfId="0" applyFont="1" applyBorder="1"/>
    <xf numFmtId="0" fontId="9" fillId="0" borderId="1" xfId="0" applyFont="1" applyBorder="1"/>
    <xf numFmtId="0" fontId="12" fillId="0" borderId="2" xfId="0" applyFont="1" applyBorder="1"/>
    <xf numFmtId="0" fontId="12" fillId="0" borderId="1" xfId="0" applyFont="1" applyBorder="1"/>
    <xf numFmtId="3" fontId="14" fillId="0" borderId="0" xfId="0" applyNumberFormat="1" applyFont="1" applyAlignment="1">
      <alignment vertical="center"/>
    </xf>
    <xf numFmtId="167" fontId="14" fillId="0" borderId="0" xfId="0" applyNumberFormat="1" applyFont="1" applyAlignment="1">
      <alignment vertical="center"/>
    </xf>
    <xf numFmtId="167" fontId="14" fillId="0" borderId="0" xfId="0" applyNumberFormat="1" applyFont="1"/>
    <xf numFmtId="0" fontId="18" fillId="0" borderId="0" xfId="0" applyFont="1"/>
    <xf numFmtId="3" fontId="6" fillId="0" borderId="0" xfId="0" applyNumberFormat="1" applyFont="1" applyAlignment="1">
      <alignment horizontal="right"/>
    </xf>
    <xf numFmtId="167" fontId="16" fillId="0" borderId="0" xfId="1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Border="1" applyAlignment="1"/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2" xfId="0" applyFont="1" applyBorder="1"/>
    <xf numFmtId="167" fontId="5" fillId="0" borderId="0" xfId="0" applyNumberFormat="1" applyFont="1" applyBorder="1" applyAlignment="1">
      <alignment horizontal="right" vertical="center"/>
    </xf>
    <xf numFmtId="167" fontId="6" fillId="0" borderId="0" xfId="0" applyNumberFormat="1" applyFont="1"/>
    <xf numFmtId="0" fontId="5" fillId="0" borderId="0" xfId="0" applyFont="1" applyAlignment="1"/>
    <xf numFmtId="0" fontId="5" fillId="0" borderId="0" xfId="0" applyFont="1" applyBorder="1" applyAlignment="1"/>
    <xf numFmtId="167" fontId="6" fillId="0" borderId="0" xfId="0" applyNumberFormat="1" applyFont="1" applyBorder="1" applyAlignment="1">
      <alignment horizontal="right" vertical="center"/>
    </xf>
    <xf numFmtId="167" fontId="7" fillId="0" borderId="0" xfId="0" applyNumberFormat="1" applyFont="1"/>
    <xf numFmtId="167" fontId="10" fillId="0" borderId="0" xfId="0" applyNumberFormat="1" applyFont="1"/>
    <xf numFmtId="167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/>
    <xf numFmtId="167" fontId="5" fillId="0" borderId="0" xfId="0" applyNumberFormat="1" applyFont="1" applyFill="1" applyAlignment="1">
      <alignment vertical="center"/>
    </xf>
    <xf numFmtId="165" fontId="5" fillId="0" borderId="0" xfId="0" applyNumberFormat="1" applyFont="1" applyBorder="1" applyAlignment="1">
      <alignment horizontal="left" vertical="center"/>
    </xf>
    <xf numFmtId="165" fontId="9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2" fontId="3" fillId="0" borderId="0" xfId="0" applyNumberFormat="1" applyFont="1"/>
    <xf numFmtId="165" fontId="5" fillId="0" borderId="0" xfId="0" applyNumberFormat="1" applyFont="1"/>
    <xf numFmtId="167" fontId="6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167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10" fillId="0" borderId="1" xfId="0" applyFont="1" applyBorder="1"/>
    <xf numFmtId="0" fontId="12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Fill="1" applyBorder="1" applyAlignment="1">
      <alignment horizontal="right" vertical="center" indent="1"/>
    </xf>
    <xf numFmtId="0" fontId="6" fillId="0" borderId="1" xfId="0" applyFont="1" applyBorder="1" applyAlignment="1">
      <alignment horizontal="right" indent="1"/>
    </xf>
    <xf numFmtId="166" fontId="5" fillId="0" borderId="0" xfId="0" applyNumberFormat="1" applyFont="1" applyFill="1" applyAlignment="1">
      <alignment vertical="center"/>
    </xf>
    <xf numFmtId="166" fontId="5" fillId="0" borderId="0" xfId="0" applyNumberFormat="1" applyFont="1"/>
    <xf numFmtId="166" fontId="6" fillId="0" borderId="0" xfId="0" applyNumberFormat="1" applyFont="1" applyAlignment="1">
      <alignment vertical="center"/>
    </xf>
    <xf numFmtId="0" fontId="20" fillId="0" borderId="0" xfId="0" applyFont="1"/>
    <xf numFmtId="166" fontId="9" fillId="0" borderId="0" xfId="0" applyNumberFormat="1" applyFont="1" applyAlignment="1">
      <alignment vertical="center"/>
    </xf>
    <xf numFmtId="0" fontId="21" fillId="0" borderId="0" xfId="0" applyFont="1"/>
    <xf numFmtId="166" fontId="5" fillId="0" borderId="0" xfId="0" applyNumberFormat="1" applyFont="1" applyFill="1"/>
    <xf numFmtId="167" fontId="5" fillId="0" borderId="0" xfId="0" applyNumberFormat="1" applyFont="1" applyFill="1"/>
    <xf numFmtId="1" fontId="5" fillId="0" borderId="0" xfId="0" applyNumberFormat="1" applyFont="1" applyFill="1" applyAlignment="1">
      <alignment vertical="center"/>
    </xf>
    <xf numFmtId="1" fontId="6" fillId="0" borderId="0" xfId="0" applyNumberFormat="1" applyFont="1" applyFill="1" applyAlignment="1">
      <alignment vertical="center"/>
    </xf>
    <xf numFmtId="3" fontId="22" fillId="0" borderId="0" xfId="0" applyNumberFormat="1" applyFont="1"/>
    <xf numFmtId="3" fontId="23" fillId="0" borderId="0" xfId="0" applyNumberFormat="1" applyFont="1" applyAlignment="1">
      <alignment horizontal="right" wrapText="1"/>
    </xf>
    <xf numFmtId="3" fontId="9" fillId="0" borderId="0" xfId="0" applyNumberFormat="1" applyFont="1" applyBorder="1"/>
    <xf numFmtId="3" fontId="7" fillId="0" borderId="0" xfId="0" applyNumberFormat="1" applyFont="1" applyFill="1" applyBorder="1"/>
    <xf numFmtId="168" fontId="7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horizontal="right" wrapText="1"/>
    </xf>
    <xf numFmtId="3" fontId="23" fillId="0" borderId="0" xfId="0" applyNumberFormat="1" applyFont="1" applyFill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3" fontId="5" fillId="0" borderId="0" xfId="0" quotePrefix="1" applyNumberFormat="1" applyFont="1" applyAlignment="1">
      <alignment horizontal="right"/>
    </xf>
    <xf numFmtId="3" fontId="23" fillId="0" borderId="0" xfId="0" applyNumberFormat="1" applyFont="1"/>
    <xf numFmtId="1" fontId="7" fillId="0" borderId="0" xfId="0" applyNumberFormat="1" applyFont="1" applyAlignment="1">
      <alignment vertical="center"/>
    </xf>
    <xf numFmtId="166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Fill="1" applyAlignment="1">
      <alignment horizontal="right"/>
    </xf>
    <xf numFmtId="1" fontId="7" fillId="0" borderId="0" xfId="0" applyNumberFormat="1" applyFont="1" applyFill="1" applyAlignment="1">
      <alignment vertical="center"/>
    </xf>
    <xf numFmtId="0" fontId="17" fillId="0" borderId="0" xfId="0" applyFont="1" applyBorder="1" applyAlignment="1">
      <alignment horizontal="center"/>
    </xf>
    <xf numFmtId="3" fontId="17" fillId="0" borderId="2" xfId="0" applyNumberFormat="1" applyFont="1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3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5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9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301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2302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47625</xdr:rowOff>
    </xdr:from>
    <xdr:to>
      <xdr:col>4</xdr:col>
      <xdr:colOff>0</xdr:colOff>
      <xdr:row>35</xdr:row>
      <xdr:rowOff>0</xdr:rowOff>
    </xdr:to>
    <xdr:sp macro="" textlink="">
      <xdr:nvSpPr>
        <xdr:cNvPr id="12303" name="Text 10"/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2304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9"/>
  <sheetViews>
    <sheetView zoomScaleNormal="90" zoomScalePageLayoutView="90" workbookViewId="0"/>
  </sheetViews>
  <sheetFormatPr defaultColWidth="9.09765625" defaultRowHeight="24" customHeight="1"/>
  <cols>
    <col min="1" max="1" width="32.296875" style="5" customWidth="1"/>
    <col min="2" max="2" width="18.69921875" style="4" customWidth="1"/>
    <col min="3" max="4" width="18.69921875" style="5" customWidth="1"/>
    <col min="5" max="5" width="0.8984375" style="5" customWidth="1"/>
    <col min="6" max="6" width="9.09765625" style="5"/>
    <col min="7" max="9" width="10.3984375" style="5" bestFit="1" customWidth="1"/>
    <col min="10" max="10" width="10.59765625" style="5" bestFit="1" customWidth="1"/>
    <col min="11" max="16384" width="9.09765625" style="5"/>
  </cols>
  <sheetData>
    <row r="1" spans="1:10" ht="33" customHeight="1">
      <c r="A1" s="3" t="s">
        <v>107</v>
      </c>
    </row>
    <row r="2" spans="1:10" ht="20.25" customHeight="1">
      <c r="A2" s="3" t="s">
        <v>99</v>
      </c>
    </row>
    <row r="3" spans="1:10" ht="6" customHeight="1">
      <c r="A3" s="6"/>
      <c r="B3" s="7" t="s">
        <v>34</v>
      </c>
      <c r="C3" s="6"/>
      <c r="D3" s="6"/>
      <c r="E3" s="31"/>
    </row>
    <row r="4" spans="1:10" ht="27.75" customHeight="1">
      <c r="A4" s="176" t="s">
        <v>53</v>
      </c>
      <c r="B4" s="174" t="s">
        <v>93</v>
      </c>
      <c r="C4" s="175"/>
      <c r="D4" s="175"/>
      <c r="E4" s="94"/>
    </row>
    <row r="5" spans="1:10" s="10" customFormat="1" ht="27.75" customHeight="1">
      <c r="A5" s="177"/>
      <c r="B5" s="142" t="s">
        <v>0</v>
      </c>
      <c r="C5" s="141" t="s">
        <v>1</v>
      </c>
      <c r="D5" s="141" t="s">
        <v>2</v>
      </c>
      <c r="E5" s="9"/>
    </row>
    <row r="6" spans="1:10" s="13" customFormat="1" ht="24.95" customHeight="1">
      <c r="A6" s="12" t="s">
        <v>4</v>
      </c>
      <c r="B6" s="159">
        <f>C6+D6</f>
        <v>665094</v>
      </c>
      <c r="C6" s="103">
        <v>319380</v>
      </c>
      <c r="D6" s="103">
        <v>345714</v>
      </c>
      <c r="E6" s="14"/>
      <c r="G6" s="121"/>
      <c r="H6" s="152"/>
      <c r="I6" s="152"/>
      <c r="J6" s="152"/>
    </row>
    <row r="7" spans="1:10" s="12" customFormat="1" ht="24.95" customHeight="1">
      <c r="A7" s="12" t="s">
        <v>10</v>
      </c>
      <c r="B7" s="160">
        <f t="shared" ref="B7:B15" si="0">C7+D7</f>
        <v>473113</v>
      </c>
      <c r="C7" s="82">
        <v>250608</v>
      </c>
      <c r="D7" s="82">
        <v>222505</v>
      </c>
      <c r="E7" s="1"/>
      <c r="G7" s="121"/>
      <c r="H7" s="152"/>
      <c r="I7" s="152"/>
      <c r="J7" s="153"/>
    </row>
    <row r="8" spans="1:10" s="13" customFormat="1" ht="24.95" customHeight="1">
      <c r="A8" s="13" t="s">
        <v>12</v>
      </c>
      <c r="B8" s="160">
        <f t="shared" si="0"/>
        <v>472199</v>
      </c>
      <c r="C8" s="82">
        <v>250608</v>
      </c>
      <c r="D8" s="82">
        <v>221591</v>
      </c>
      <c r="E8" s="15"/>
      <c r="G8" s="121"/>
      <c r="H8" s="152"/>
      <c r="I8" s="152"/>
      <c r="J8" s="152"/>
    </row>
    <row r="9" spans="1:10" s="13" customFormat="1" ht="24.95" customHeight="1">
      <c r="A9" s="13" t="s">
        <v>13</v>
      </c>
      <c r="B9" s="160">
        <f t="shared" si="0"/>
        <v>465574</v>
      </c>
      <c r="C9" s="82">
        <v>246405</v>
      </c>
      <c r="D9" s="82">
        <v>219169</v>
      </c>
      <c r="E9" s="15"/>
      <c r="G9" s="125"/>
      <c r="H9" s="152"/>
      <c r="I9" s="152"/>
      <c r="J9" s="152"/>
    </row>
    <row r="10" spans="1:10" s="13" customFormat="1" ht="24.95" customHeight="1">
      <c r="A10" s="13" t="s">
        <v>14</v>
      </c>
      <c r="B10" s="170">
        <f t="shared" si="0"/>
        <v>6625</v>
      </c>
      <c r="C10" s="82">
        <v>4202</v>
      </c>
      <c r="D10" s="82">
        <v>2423</v>
      </c>
      <c r="E10" s="15"/>
      <c r="G10" s="125"/>
      <c r="H10" s="125"/>
      <c r="I10" s="125"/>
      <c r="J10" s="152"/>
    </row>
    <row r="11" spans="1:10" s="13" customFormat="1" ht="24.95" customHeight="1">
      <c r="A11" s="13" t="s">
        <v>20</v>
      </c>
      <c r="B11" s="160">
        <f t="shared" si="0"/>
        <v>914</v>
      </c>
      <c r="C11" s="158">
        <v>0</v>
      </c>
      <c r="D11" s="82">
        <v>914</v>
      </c>
      <c r="E11" s="15"/>
      <c r="G11" s="125"/>
      <c r="H11" s="152"/>
      <c r="I11" s="152"/>
      <c r="J11" s="152"/>
    </row>
    <row r="12" spans="1:10" s="12" customFormat="1" ht="24.95" customHeight="1">
      <c r="A12" s="12" t="s">
        <v>11</v>
      </c>
      <c r="B12" s="160">
        <f t="shared" si="0"/>
        <v>191981</v>
      </c>
      <c r="C12" s="82">
        <v>68772</v>
      </c>
      <c r="D12" s="82">
        <v>123209</v>
      </c>
      <c r="E12" s="1"/>
      <c r="G12" s="121"/>
      <c r="H12" s="152"/>
      <c r="I12" s="152"/>
      <c r="J12" s="153"/>
    </row>
    <row r="13" spans="1:10" s="13" customFormat="1" ht="24.95" customHeight="1">
      <c r="A13" s="13" t="s">
        <v>15</v>
      </c>
      <c r="B13" s="160">
        <f t="shared" si="0"/>
        <v>48253</v>
      </c>
      <c r="C13" s="82">
        <v>2875</v>
      </c>
      <c r="D13" s="82">
        <v>45378</v>
      </c>
      <c r="E13" s="15"/>
      <c r="G13" s="121"/>
      <c r="H13" s="152"/>
      <c r="I13" s="152"/>
      <c r="J13" s="152"/>
    </row>
    <row r="14" spans="1:10" s="13" customFormat="1" ht="24.95" customHeight="1">
      <c r="A14" s="13" t="s">
        <v>16</v>
      </c>
      <c r="B14" s="160">
        <f t="shared" si="0"/>
        <v>40616</v>
      </c>
      <c r="C14" s="82">
        <v>19377</v>
      </c>
      <c r="D14" s="82">
        <v>21239</v>
      </c>
      <c r="E14" s="15"/>
      <c r="G14" s="121"/>
      <c r="H14" s="152"/>
      <c r="I14" s="152"/>
      <c r="J14" s="152"/>
    </row>
    <row r="15" spans="1:10" s="13" customFormat="1" ht="24.95" customHeight="1">
      <c r="A15" s="14" t="s">
        <v>17</v>
      </c>
      <c r="B15" s="160">
        <f t="shared" si="0"/>
        <v>103112</v>
      </c>
      <c r="C15" s="82">
        <v>46520</v>
      </c>
      <c r="D15" s="82">
        <v>56592</v>
      </c>
      <c r="E15" s="15"/>
      <c r="G15" s="121"/>
      <c r="H15" s="152"/>
      <c r="I15" s="152"/>
      <c r="J15" s="152"/>
    </row>
    <row r="16" spans="1:10" s="114" customFormat="1" ht="33" customHeight="1">
      <c r="B16" s="173" t="s">
        <v>61</v>
      </c>
      <c r="C16" s="173"/>
      <c r="D16" s="173"/>
      <c r="E16" s="115"/>
      <c r="G16" s="124"/>
      <c r="H16" s="124"/>
      <c r="I16" s="124"/>
      <c r="J16" s="124"/>
    </row>
    <row r="17" spans="1:10" s="13" customFormat="1" ht="24.95" customHeight="1">
      <c r="A17" s="12" t="s">
        <v>4</v>
      </c>
      <c r="B17" s="113">
        <v>100</v>
      </c>
      <c r="C17" s="113">
        <v>100</v>
      </c>
      <c r="D17" s="113">
        <v>100</v>
      </c>
      <c r="E17" s="14"/>
      <c r="G17" s="121"/>
      <c r="H17" s="144"/>
      <c r="I17" s="125"/>
      <c r="J17" s="122"/>
    </row>
    <row r="18" spans="1:10" s="12" customFormat="1" ht="24.95" customHeight="1">
      <c r="A18" s="12" t="s">
        <v>10</v>
      </c>
      <c r="B18" s="113">
        <f>ROUND(B7*100/$B$6,1)</f>
        <v>71.099999999999994</v>
      </c>
      <c r="C18" s="113">
        <f t="shared" ref="C18:C26" si="1">ROUND(C7*100/$C$6,1)</f>
        <v>78.5</v>
      </c>
      <c r="D18" s="113">
        <f>ROUND(D7*100/$D$6,1)</f>
        <v>64.400000000000006</v>
      </c>
      <c r="E18" s="1"/>
      <c r="G18" s="121"/>
      <c r="H18" s="144"/>
      <c r="I18" s="125"/>
      <c r="J18" s="123"/>
    </row>
    <row r="19" spans="1:10" s="13" customFormat="1" ht="24.95" customHeight="1">
      <c r="A19" s="13" t="s">
        <v>12</v>
      </c>
      <c r="B19" s="33">
        <f>ROUND(B8*100/$B$6,1)</f>
        <v>71</v>
      </c>
      <c r="C19" s="33">
        <f t="shared" si="1"/>
        <v>78.5</v>
      </c>
      <c r="D19" s="33">
        <f t="shared" ref="D19:D26" si="2">ROUND(D8*100/$D$6,1)</f>
        <v>64.099999999999994</v>
      </c>
      <c r="E19" s="15"/>
      <c r="G19" s="121"/>
      <c r="H19" s="144"/>
      <c r="I19" s="125"/>
      <c r="J19" s="122"/>
    </row>
    <row r="20" spans="1:10" s="13" customFormat="1" ht="24.95" customHeight="1">
      <c r="A20" s="13" t="s">
        <v>13</v>
      </c>
      <c r="B20" s="33">
        <f t="shared" ref="B20:B26" si="3">ROUND(B9*100/$B$6,1)</f>
        <v>70</v>
      </c>
      <c r="C20" s="33">
        <f t="shared" si="1"/>
        <v>77.2</v>
      </c>
      <c r="D20" s="33">
        <f t="shared" si="2"/>
        <v>63.4</v>
      </c>
      <c r="E20" s="15"/>
      <c r="G20" s="121"/>
      <c r="H20" s="144"/>
      <c r="I20" s="122"/>
      <c r="J20" s="122"/>
    </row>
    <row r="21" spans="1:10" s="13" customFormat="1" ht="24.95" customHeight="1">
      <c r="A21" s="13" t="s">
        <v>14</v>
      </c>
      <c r="B21" s="33">
        <f t="shared" si="3"/>
        <v>1</v>
      </c>
      <c r="C21" s="33">
        <f t="shared" si="1"/>
        <v>1.3</v>
      </c>
      <c r="D21" s="33">
        <f t="shared" si="2"/>
        <v>0.7</v>
      </c>
      <c r="E21" s="15"/>
      <c r="G21" s="121"/>
      <c r="H21" s="144"/>
      <c r="I21" s="122"/>
      <c r="J21" s="122"/>
    </row>
    <row r="22" spans="1:10" s="13" customFormat="1" ht="24.95" customHeight="1">
      <c r="A22" s="13" t="s">
        <v>20</v>
      </c>
      <c r="B22" s="33">
        <f>B11*100/B6</f>
        <v>0.13742418364922854</v>
      </c>
      <c r="C22" s="33">
        <f t="shared" si="1"/>
        <v>0</v>
      </c>
      <c r="D22" s="33">
        <f t="shared" si="2"/>
        <v>0.3</v>
      </c>
      <c r="E22" s="15"/>
      <c r="G22" s="121"/>
      <c r="H22" s="144"/>
      <c r="I22" s="122"/>
      <c r="J22" s="122"/>
    </row>
    <row r="23" spans="1:10" s="12" customFormat="1" ht="24.95" customHeight="1">
      <c r="A23" s="12" t="s">
        <v>11</v>
      </c>
      <c r="B23" s="113">
        <f t="shared" si="3"/>
        <v>28.9</v>
      </c>
      <c r="C23" s="113">
        <f>ROUND(C12*100/$C$6,1)</f>
        <v>21.5</v>
      </c>
      <c r="D23" s="113">
        <f t="shared" si="2"/>
        <v>35.6</v>
      </c>
      <c r="E23" s="1"/>
      <c r="G23" s="121"/>
      <c r="H23" s="144"/>
      <c r="I23" s="144"/>
      <c r="J23" s="123"/>
    </row>
    <row r="24" spans="1:10" s="13" customFormat="1" ht="24.95" customHeight="1">
      <c r="A24" s="13" t="s">
        <v>15</v>
      </c>
      <c r="B24" s="33">
        <f t="shared" si="3"/>
        <v>7.3</v>
      </c>
      <c r="C24" s="33">
        <f t="shared" si="1"/>
        <v>0.9</v>
      </c>
      <c r="D24" s="33">
        <f t="shared" si="2"/>
        <v>13.1</v>
      </c>
      <c r="E24" s="15"/>
      <c r="G24" s="121"/>
      <c r="H24" s="144"/>
      <c r="I24" s="122"/>
      <c r="J24" s="122"/>
    </row>
    <row r="25" spans="1:10" s="13" customFormat="1" ht="24.95" customHeight="1">
      <c r="A25" s="13" t="s">
        <v>16</v>
      </c>
      <c r="B25" s="33">
        <f t="shared" si="3"/>
        <v>6.1</v>
      </c>
      <c r="C25" s="33">
        <v>6</v>
      </c>
      <c r="D25" s="33">
        <f>D14*100/D6</f>
        <v>6.1435174739813831</v>
      </c>
      <c r="E25" s="15"/>
      <c r="G25" s="121"/>
      <c r="H25" s="144"/>
      <c r="I25" s="122"/>
      <c r="J25" s="122"/>
    </row>
    <row r="26" spans="1:10" s="13" customFormat="1" ht="24.95" customHeight="1">
      <c r="A26" s="14" t="s">
        <v>17</v>
      </c>
      <c r="B26" s="33">
        <f t="shared" si="3"/>
        <v>15.5</v>
      </c>
      <c r="C26" s="33">
        <f t="shared" si="1"/>
        <v>14.6</v>
      </c>
      <c r="D26" s="33">
        <f t="shared" si="2"/>
        <v>16.399999999999999</v>
      </c>
      <c r="E26" s="15"/>
      <c r="G26" s="121"/>
      <c r="H26" s="144"/>
      <c r="I26" s="122"/>
      <c r="J26" s="122"/>
    </row>
    <row r="27" spans="1:10" ht="5.0999999999999996" customHeight="1">
      <c r="A27" s="8"/>
      <c r="B27" s="19"/>
      <c r="C27" s="19"/>
      <c r="D27" s="8"/>
      <c r="E27" s="8"/>
    </row>
    <row r="28" spans="1:10" ht="6" customHeight="1"/>
    <row r="29" spans="1:10" ht="24" customHeight="1">
      <c r="B29" s="18"/>
    </row>
  </sheetData>
  <mergeCells count="3">
    <mergeCell ref="B16:D16"/>
    <mergeCell ref="B4:D4"/>
    <mergeCell ref="A4:A5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47" firstPageNumber="6" orientation="portrait" useFirstPageNumber="1" r:id="rId1"/>
  <headerFooter alignWithMargins="0">
    <oddHeader>&amp;R&amp;"TH SarabunPSK,Regular"&amp;16 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9"/>
  <sheetViews>
    <sheetView workbookViewId="0"/>
  </sheetViews>
  <sheetFormatPr defaultColWidth="9.09765625" defaultRowHeight="26.25" customHeight="1"/>
  <cols>
    <col min="1" max="1" width="32.296875" style="3" customWidth="1"/>
    <col min="2" max="4" width="18.69921875" style="2" customWidth="1"/>
    <col min="5" max="5" width="0.8984375" style="2" customWidth="1"/>
    <col min="6" max="6" width="9.09765625" style="2"/>
    <col min="7" max="7" width="9.296875" style="2" customWidth="1"/>
    <col min="8" max="16384" width="9.09765625" style="2"/>
  </cols>
  <sheetData>
    <row r="1" spans="1:12" s="3" customFormat="1" ht="30" customHeight="1">
      <c r="A1" s="3" t="s">
        <v>52</v>
      </c>
      <c r="B1" s="5"/>
      <c r="C1" s="5"/>
      <c r="D1" s="5"/>
      <c r="E1" s="26"/>
      <c r="F1" s="26"/>
      <c r="G1" s="26"/>
    </row>
    <row r="2" spans="1:12" s="3" customFormat="1" ht="23.25" customHeight="1">
      <c r="A2" s="3" t="s">
        <v>100</v>
      </c>
      <c r="B2" s="23"/>
      <c r="C2" s="23"/>
      <c r="D2" s="23"/>
      <c r="E2" s="26"/>
      <c r="F2" s="26"/>
      <c r="G2" s="26"/>
    </row>
    <row r="3" spans="1:12" ht="6" customHeight="1">
      <c r="E3" s="62"/>
    </row>
    <row r="4" spans="1:12" ht="24" customHeight="1">
      <c r="A4" s="176" t="s">
        <v>21</v>
      </c>
      <c r="B4" s="178" t="s">
        <v>94</v>
      </c>
      <c r="C4" s="176"/>
      <c r="D4" s="176"/>
      <c r="E4" s="95"/>
    </row>
    <row r="5" spans="1:12" s="10" customFormat="1" ht="24" customHeight="1">
      <c r="A5" s="177"/>
      <c r="B5" s="141" t="s">
        <v>0</v>
      </c>
      <c r="C5" s="141" t="s">
        <v>1</v>
      </c>
      <c r="D5" s="141" t="s">
        <v>2</v>
      </c>
      <c r="E5" s="93"/>
      <c r="F5" s="28"/>
      <c r="G5" s="28"/>
      <c r="L5" s="29"/>
    </row>
    <row r="6" spans="1:12" s="13" customFormat="1" ht="24.95" customHeight="1">
      <c r="A6" s="11" t="s">
        <v>3</v>
      </c>
      <c r="B6" s="82">
        <f>C6+D6</f>
        <v>665094</v>
      </c>
      <c r="C6" s="82">
        <v>319380</v>
      </c>
      <c r="D6" s="82">
        <v>345714</v>
      </c>
      <c r="E6" s="30"/>
      <c r="F6" s="30"/>
      <c r="G6" s="126"/>
      <c r="H6" s="120"/>
      <c r="I6" s="120"/>
    </row>
    <row r="7" spans="1:12" s="13" customFormat="1" ht="20.25" customHeight="1">
      <c r="A7" s="21" t="s">
        <v>23</v>
      </c>
      <c r="B7" s="82">
        <f t="shared" ref="B7:B20" si="0">C7+D7</f>
        <v>38970</v>
      </c>
      <c r="C7" s="82">
        <v>11486</v>
      </c>
      <c r="D7" s="82">
        <v>27484</v>
      </c>
      <c r="E7" s="14"/>
      <c r="G7" s="126"/>
      <c r="H7" s="120"/>
      <c r="I7" s="120"/>
    </row>
    <row r="8" spans="1:12" s="13" customFormat="1" ht="20.25" customHeight="1">
      <c r="A8" s="5" t="s">
        <v>22</v>
      </c>
      <c r="B8" s="82">
        <f t="shared" si="0"/>
        <v>182451</v>
      </c>
      <c r="C8" s="82">
        <v>78561</v>
      </c>
      <c r="D8" s="82">
        <v>103890</v>
      </c>
      <c r="E8" s="14"/>
      <c r="G8" s="126"/>
      <c r="H8" s="120"/>
      <c r="I8" s="120"/>
    </row>
    <row r="9" spans="1:12" s="13" customFormat="1" ht="20.25" customHeight="1">
      <c r="A9" s="22" t="s">
        <v>24</v>
      </c>
      <c r="B9" s="82">
        <f t="shared" si="0"/>
        <v>133859</v>
      </c>
      <c r="C9" s="82">
        <v>71084</v>
      </c>
      <c r="D9" s="82">
        <v>62775</v>
      </c>
      <c r="E9" s="14"/>
      <c r="G9" s="126"/>
      <c r="H9" s="120"/>
      <c r="I9" s="120"/>
    </row>
    <row r="10" spans="1:12" s="13" customFormat="1" ht="20.25" customHeight="1">
      <c r="A10" s="22" t="s">
        <v>25</v>
      </c>
      <c r="B10" s="171">
        <f t="shared" si="0"/>
        <v>128876</v>
      </c>
      <c r="C10" s="82">
        <v>70785</v>
      </c>
      <c r="D10" s="82">
        <v>58091</v>
      </c>
      <c r="E10" s="14"/>
      <c r="G10" s="126"/>
      <c r="H10" s="120"/>
      <c r="I10" s="120"/>
      <c r="J10" s="5"/>
      <c r="K10" s="5"/>
    </row>
    <row r="11" spans="1:12" s="5" customFormat="1" ht="20.25" customHeight="1">
      <c r="A11" s="5" t="s">
        <v>26</v>
      </c>
      <c r="B11" s="82">
        <f t="shared" si="0"/>
        <v>87591</v>
      </c>
      <c r="C11" s="82">
        <f t="shared" ref="C11" si="1">C12+C13+C14</f>
        <v>44472</v>
      </c>
      <c r="D11" s="82">
        <f>D12+D13</f>
        <v>43119</v>
      </c>
      <c r="E11" s="16"/>
      <c r="G11" s="126"/>
      <c r="H11" s="120"/>
      <c r="I11" s="120"/>
    </row>
    <row r="12" spans="1:12" s="5" customFormat="1" ht="20.25" customHeight="1">
      <c r="A12" s="24" t="s">
        <v>27</v>
      </c>
      <c r="B12" s="82">
        <f t="shared" si="0"/>
        <v>60217</v>
      </c>
      <c r="C12" s="82">
        <v>30262</v>
      </c>
      <c r="D12" s="82">
        <v>29955</v>
      </c>
      <c r="E12" s="31"/>
      <c r="G12" s="126"/>
      <c r="H12" s="120"/>
      <c r="I12" s="120"/>
    </row>
    <row r="13" spans="1:12" s="5" customFormat="1" ht="20.25" customHeight="1">
      <c r="A13" s="24" t="s">
        <v>28</v>
      </c>
      <c r="B13" s="82">
        <f t="shared" si="0"/>
        <v>27202</v>
      </c>
      <c r="C13" s="82">
        <v>14038</v>
      </c>
      <c r="D13" s="82">
        <v>13164</v>
      </c>
      <c r="G13" s="126"/>
      <c r="H13" s="120"/>
      <c r="I13" s="120"/>
    </row>
    <row r="14" spans="1:12" s="5" customFormat="1" ht="20.25" customHeight="1">
      <c r="A14" s="25" t="s">
        <v>36</v>
      </c>
      <c r="B14" s="82">
        <v>172</v>
      </c>
      <c r="C14" s="82">
        <v>172</v>
      </c>
      <c r="D14" s="82" t="s">
        <v>19</v>
      </c>
      <c r="E14" s="31"/>
      <c r="F14" s="31"/>
      <c r="G14" s="126"/>
      <c r="H14" s="120"/>
      <c r="I14" s="120"/>
    </row>
    <row r="15" spans="1:12" s="5" customFormat="1" ht="20.25" customHeight="1">
      <c r="A15" s="5" t="s">
        <v>51</v>
      </c>
      <c r="B15" s="82">
        <f t="shared" si="0"/>
        <v>90583</v>
      </c>
      <c r="C15" s="82">
        <f>SUM(C16:C18)</f>
        <v>41889</v>
      </c>
      <c r="D15" s="82">
        <f>D16+D17+D18</f>
        <v>48694</v>
      </c>
      <c r="E15" s="31"/>
      <c r="F15" s="31"/>
      <c r="G15" s="126"/>
      <c r="H15" s="120"/>
      <c r="I15" s="120"/>
    </row>
    <row r="16" spans="1:12" s="13" customFormat="1" ht="20.25" customHeight="1">
      <c r="A16" s="25" t="s">
        <v>29</v>
      </c>
      <c r="B16" s="82">
        <f t="shared" si="0"/>
        <v>46166</v>
      </c>
      <c r="C16" s="82">
        <v>22766</v>
      </c>
      <c r="D16" s="82">
        <v>23400</v>
      </c>
      <c r="E16" s="30"/>
      <c r="F16" s="30"/>
      <c r="G16" s="126"/>
      <c r="H16" s="120"/>
      <c r="I16" s="120"/>
    </row>
    <row r="17" spans="1:13" s="13" customFormat="1" ht="20.25" customHeight="1">
      <c r="A17" s="25" t="s">
        <v>30</v>
      </c>
      <c r="B17" s="82">
        <f t="shared" si="0"/>
        <v>27209</v>
      </c>
      <c r="C17" s="82">
        <v>12454</v>
      </c>
      <c r="D17" s="82">
        <v>14755</v>
      </c>
      <c r="E17" s="14"/>
      <c r="G17" s="126"/>
      <c r="H17" s="120"/>
      <c r="I17" s="120"/>
    </row>
    <row r="18" spans="1:13" s="13" customFormat="1" ht="20.25" customHeight="1">
      <c r="A18" s="25" t="s">
        <v>31</v>
      </c>
      <c r="B18" s="82">
        <f t="shared" si="0"/>
        <v>17208</v>
      </c>
      <c r="C18" s="82">
        <v>6669</v>
      </c>
      <c r="D18" s="82">
        <v>10539</v>
      </c>
      <c r="E18" s="14"/>
      <c r="G18" s="126"/>
      <c r="H18" s="120"/>
      <c r="I18" s="120"/>
    </row>
    <row r="19" spans="1:13" s="13" customFormat="1" ht="20.25" customHeight="1">
      <c r="A19" s="25" t="s">
        <v>37</v>
      </c>
      <c r="B19" s="82" t="s">
        <v>19</v>
      </c>
      <c r="C19" s="82" t="s">
        <v>19</v>
      </c>
      <c r="D19" s="82" t="s">
        <v>19</v>
      </c>
      <c r="E19" s="14"/>
      <c r="G19" s="126"/>
      <c r="H19" s="120"/>
      <c r="I19" s="120"/>
    </row>
    <row r="20" spans="1:13" s="13" customFormat="1" ht="20.25" customHeight="1">
      <c r="A20" s="25" t="s">
        <v>38</v>
      </c>
      <c r="B20" s="82">
        <f t="shared" si="0"/>
        <v>2763</v>
      </c>
      <c r="C20" s="82">
        <v>1101</v>
      </c>
      <c r="D20" s="82">
        <v>1662</v>
      </c>
      <c r="E20" s="14"/>
      <c r="G20" s="126"/>
      <c r="H20" s="120"/>
      <c r="I20" s="120"/>
    </row>
    <row r="21" spans="1:13" s="5" customFormat="1" ht="24" customHeight="1">
      <c r="B21" s="173" t="s">
        <v>62</v>
      </c>
      <c r="C21" s="173"/>
      <c r="D21" s="173"/>
      <c r="E21" s="31"/>
    </row>
    <row r="22" spans="1:13" s="5" customFormat="1" ht="24" customHeight="1">
      <c r="A22" s="28" t="s">
        <v>3</v>
      </c>
      <c r="B22" s="32">
        <v>100</v>
      </c>
      <c r="C22" s="32">
        <v>100</v>
      </c>
      <c r="D22" s="32">
        <v>100</v>
      </c>
      <c r="E22" s="31"/>
      <c r="F22" s="33"/>
      <c r="G22" s="130"/>
      <c r="H22" s="130"/>
      <c r="I22" s="33"/>
      <c r="J22" s="33"/>
      <c r="K22" s="33"/>
    </row>
    <row r="23" spans="1:13" s="5" customFormat="1" ht="20.25" customHeight="1">
      <c r="A23" s="21" t="s">
        <v>23</v>
      </c>
      <c r="B23" s="34">
        <f>ROUND(B7*100/$B$6,1)</f>
        <v>5.9</v>
      </c>
      <c r="C23" s="34">
        <f t="shared" ref="C23:C36" si="2">ROUND(C7*100/$C$6,1)</f>
        <v>3.6</v>
      </c>
      <c r="D23" s="34">
        <f t="shared" ref="D23:D36" si="3">ROUND(D7*100/$D$6,1)</f>
        <v>7.9</v>
      </c>
      <c r="F23" s="33"/>
      <c r="G23" s="130"/>
      <c r="H23" s="145"/>
      <c r="I23" s="33"/>
      <c r="J23" s="33"/>
      <c r="M23" s="33"/>
    </row>
    <row r="24" spans="1:13" s="5" customFormat="1" ht="20.25" customHeight="1">
      <c r="A24" s="5" t="s">
        <v>22</v>
      </c>
      <c r="B24" s="34">
        <f t="shared" ref="B24:B29" si="4">ROUND(B8*100/$B$6,1)</f>
        <v>27.4</v>
      </c>
      <c r="C24" s="34">
        <f t="shared" si="2"/>
        <v>24.6</v>
      </c>
      <c r="D24" s="34">
        <f t="shared" si="3"/>
        <v>30.1</v>
      </c>
      <c r="E24" s="31"/>
      <c r="F24" s="31"/>
      <c r="G24" s="130"/>
      <c r="H24" s="145"/>
      <c r="I24" s="33"/>
    </row>
    <row r="25" spans="1:13" s="5" customFormat="1" ht="20.25" customHeight="1">
      <c r="A25" s="22" t="s">
        <v>24</v>
      </c>
      <c r="B25" s="34">
        <f t="shared" si="4"/>
        <v>20.100000000000001</v>
      </c>
      <c r="C25" s="34">
        <f t="shared" si="2"/>
        <v>22.3</v>
      </c>
      <c r="D25" s="34">
        <f t="shared" si="3"/>
        <v>18.2</v>
      </c>
      <c r="G25" s="130"/>
      <c r="H25" s="145"/>
      <c r="I25" s="33"/>
      <c r="M25" s="33"/>
    </row>
    <row r="26" spans="1:13" s="5" customFormat="1" ht="20.25" customHeight="1">
      <c r="A26" s="22" t="s">
        <v>25</v>
      </c>
      <c r="B26" s="34">
        <f t="shared" si="4"/>
        <v>19.399999999999999</v>
      </c>
      <c r="C26" s="34">
        <f>C10*100/C6</f>
        <v>22.163253804245727</v>
      </c>
      <c r="D26" s="34">
        <f>D10*100/D6</f>
        <v>16.803195705120416</v>
      </c>
      <c r="G26" s="130"/>
      <c r="H26" s="145"/>
      <c r="I26" s="33"/>
    </row>
    <row r="27" spans="1:13" s="5" customFormat="1" ht="20.25" customHeight="1">
      <c r="A27" s="5" t="s">
        <v>26</v>
      </c>
      <c r="B27" s="34">
        <f t="shared" si="4"/>
        <v>13.2</v>
      </c>
      <c r="C27" s="34">
        <f t="shared" si="2"/>
        <v>13.9</v>
      </c>
      <c r="D27" s="34">
        <f t="shared" si="3"/>
        <v>12.5</v>
      </c>
      <c r="G27" s="130"/>
      <c r="H27" s="145"/>
      <c r="I27" s="33"/>
      <c r="J27" s="33"/>
      <c r="M27" s="33"/>
    </row>
    <row r="28" spans="1:13" s="5" customFormat="1" ht="20.25" customHeight="1">
      <c r="A28" s="24" t="s">
        <v>27</v>
      </c>
      <c r="B28" s="34">
        <f t="shared" si="4"/>
        <v>9.1</v>
      </c>
      <c r="C28" s="34">
        <f t="shared" si="2"/>
        <v>9.5</v>
      </c>
      <c r="D28" s="34">
        <f t="shared" si="3"/>
        <v>8.6999999999999993</v>
      </c>
      <c r="F28" s="33"/>
      <c r="G28" s="130"/>
      <c r="H28" s="145"/>
      <c r="I28" s="33"/>
    </row>
    <row r="29" spans="1:13" s="5" customFormat="1" ht="20.25" customHeight="1">
      <c r="A29" s="24" t="s">
        <v>28</v>
      </c>
      <c r="B29" s="34">
        <f t="shared" si="4"/>
        <v>4.0999999999999996</v>
      </c>
      <c r="C29" s="34">
        <f t="shared" si="2"/>
        <v>4.4000000000000004</v>
      </c>
      <c r="D29" s="34">
        <f t="shared" si="3"/>
        <v>3.8</v>
      </c>
      <c r="G29" s="130"/>
      <c r="H29" s="145"/>
      <c r="I29" s="33"/>
    </row>
    <row r="30" spans="1:13" s="5" customFormat="1" ht="20.25" customHeight="1">
      <c r="A30" s="25" t="s">
        <v>36</v>
      </c>
      <c r="B30" s="34" t="s">
        <v>19</v>
      </c>
      <c r="C30" s="34" t="s">
        <v>19</v>
      </c>
      <c r="D30" s="34" t="s">
        <v>19</v>
      </c>
      <c r="F30" s="33"/>
      <c r="G30" s="130"/>
      <c r="H30" s="145"/>
      <c r="I30" s="33"/>
      <c r="J30" s="33"/>
    </row>
    <row r="31" spans="1:13" s="5" customFormat="1" ht="20.25" customHeight="1">
      <c r="A31" s="5" t="s">
        <v>51</v>
      </c>
      <c r="B31" s="34">
        <f>B15*100/B6</f>
        <v>13.619578585884101</v>
      </c>
      <c r="C31" s="34">
        <f t="shared" si="2"/>
        <v>13.1</v>
      </c>
      <c r="D31" s="34">
        <f t="shared" si="3"/>
        <v>14.1</v>
      </c>
      <c r="F31" s="33"/>
      <c r="G31" s="130"/>
      <c r="H31" s="145"/>
      <c r="I31" s="33"/>
      <c r="J31" s="33"/>
    </row>
    <row r="32" spans="1:13" s="5" customFormat="1" ht="20.25" customHeight="1">
      <c r="A32" s="25" t="s">
        <v>29</v>
      </c>
      <c r="B32" s="34">
        <f t="shared" ref="B32:B34" si="5">ROUND(B16*100/$B$6,1)</f>
        <v>6.9</v>
      </c>
      <c r="C32" s="34">
        <f t="shared" ref="C32" si="6">ROUND(C16*100/$C$6,1)</f>
        <v>7.1</v>
      </c>
      <c r="D32" s="34">
        <f t="shared" si="3"/>
        <v>6.8</v>
      </c>
      <c r="G32" s="130"/>
      <c r="H32" s="145"/>
      <c r="I32" s="33"/>
    </row>
    <row r="33" spans="1:12" s="5" customFormat="1" ht="20.25" customHeight="1">
      <c r="A33" s="25" t="s">
        <v>30</v>
      </c>
      <c r="B33" s="34">
        <f t="shared" si="5"/>
        <v>4.0999999999999996</v>
      </c>
      <c r="C33" s="34">
        <f t="shared" ref="C33" si="7">ROUND(C17*100/$C$6,1)</f>
        <v>3.9</v>
      </c>
      <c r="D33" s="34">
        <f t="shared" si="3"/>
        <v>4.3</v>
      </c>
      <c r="G33" s="130"/>
      <c r="H33" s="145"/>
      <c r="I33" s="33"/>
    </row>
    <row r="34" spans="1:12" s="5" customFormat="1" ht="20.25" customHeight="1">
      <c r="A34" s="25" t="s">
        <v>31</v>
      </c>
      <c r="B34" s="34">
        <f t="shared" si="5"/>
        <v>2.6</v>
      </c>
      <c r="C34" s="34">
        <f t="shared" ref="C34" si="8">ROUND(C18*100/$C$6,1)</f>
        <v>2.1</v>
      </c>
      <c r="D34" s="34">
        <f t="shared" si="3"/>
        <v>3</v>
      </c>
      <c r="G34" s="130"/>
      <c r="H34" s="145"/>
      <c r="I34" s="33"/>
    </row>
    <row r="35" spans="1:12" s="5" customFormat="1" ht="20.25" customHeight="1">
      <c r="A35" s="25" t="s">
        <v>37</v>
      </c>
      <c r="B35" s="34" t="s">
        <v>19</v>
      </c>
      <c r="C35" s="34" t="s">
        <v>19</v>
      </c>
      <c r="D35" s="34" t="s">
        <v>19</v>
      </c>
      <c r="G35" s="130"/>
      <c r="H35" s="145"/>
      <c r="L35" s="33"/>
    </row>
    <row r="36" spans="1:12" s="5" customFormat="1" ht="20.25" customHeight="1">
      <c r="A36" s="25" t="s">
        <v>38</v>
      </c>
      <c r="B36" s="34">
        <f t="shared" ref="B36" si="9">ROUND(B20*100/$B$6,1)</f>
        <v>0.4</v>
      </c>
      <c r="C36" s="34">
        <f t="shared" si="2"/>
        <v>0.3</v>
      </c>
      <c r="D36" s="34">
        <f t="shared" si="3"/>
        <v>0.5</v>
      </c>
      <c r="G36" s="130"/>
      <c r="H36" s="145"/>
      <c r="L36" s="33"/>
    </row>
    <row r="37" spans="1:12" s="5" customFormat="1" ht="5.0999999999999996" customHeight="1">
      <c r="A37" s="36"/>
      <c r="B37" s="37"/>
      <c r="C37" s="39"/>
      <c r="D37" s="39"/>
      <c r="E37" s="8"/>
      <c r="G37" s="33"/>
    </row>
    <row r="38" spans="1:12" ht="3" customHeight="1">
      <c r="A38" s="5"/>
    </row>
    <row r="39" spans="1:12" ht="13.5" customHeight="1">
      <c r="A39" s="149" t="s">
        <v>68</v>
      </c>
      <c r="B39" s="80"/>
      <c r="C39" s="80"/>
      <c r="D39" s="80"/>
    </row>
  </sheetData>
  <mergeCells count="3">
    <mergeCell ref="B21:D21"/>
    <mergeCell ref="B4:D4"/>
    <mergeCell ref="A4:A5"/>
  </mergeCells>
  <phoneticPr fontId="2" type="noConversion"/>
  <pageMargins left="0.78740157480314965" right="0.98425196850393704" top="0.78740157480314965" bottom="0.19685039370078741" header="0.51181102362204722" footer="0.51181102362204722"/>
  <pageSetup paperSize="9" scale="69" firstPageNumber="7" orientation="portrait" useFirstPageNumber="1" r:id="rId1"/>
  <headerFooter alignWithMargins="0">
    <oddHeader>&amp;L&amp;"TH SarabunPSK,Regular"&amp;16 24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9"/>
  <sheetViews>
    <sheetView tabSelected="1" zoomScaleNormal="100" workbookViewId="0"/>
  </sheetViews>
  <sheetFormatPr defaultColWidth="9.09765625" defaultRowHeight="18" customHeight="1"/>
  <cols>
    <col min="1" max="1" width="52.296875" style="20" customWidth="1"/>
    <col min="2" max="4" width="12.296875" style="20" customWidth="1"/>
    <col min="5" max="5" width="0.8984375" style="83" customWidth="1"/>
    <col min="6" max="6" width="9.09765625" style="20"/>
    <col min="7" max="7" width="9.3984375" style="20" bestFit="1" customWidth="1"/>
    <col min="8" max="16384" width="9.09765625" style="20"/>
  </cols>
  <sheetData>
    <row r="1" spans="1:9" s="43" customFormat="1" ht="30" customHeight="1">
      <c r="A1" s="57" t="s">
        <v>108</v>
      </c>
      <c r="B1" s="83"/>
      <c r="C1" s="83"/>
      <c r="D1" s="83"/>
    </row>
    <row r="2" spans="1:9" s="41" customFormat="1" ht="6" customHeight="1">
      <c r="A2" s="42"/>
      <c r="B2" s="42"/>
      <c r="C2" s="42"/>
      <c r="D2" s="42"/>
      <c r="E2" s="43"/>
    </row>
    <row r="3" spans="1:9" s="41" customFormat="1" ht="25.5" customHeight="1">
      <c r="A3" s="179" t="s">
        <v>7</v>
      </c>
      <c r="B3" s="178" t="s">
        <v>96</v>
      </c>
      <c r="C3" s="178"/>
      <c r="D3" s="178"/>
      <c r="E3" s="178"/>
    </row>
    <row r="4" spans="1:9" s="41" customFormat="1" ht="25.5" customHeight="1">
      <c r="A4" s="180"/>
      <c r="B4" s="141" t="s">
        <v>0</v>
      </c>
      <c r="C4" s="141" t="s">
        <v>1</v>
      </c>
      <c r="D4" s="141" t="s">
        <v>2</v>
      </c>
      <c r="E4" s="96"/>
    </row>
    <row r="5" spans="1:9" s="45" customFormat="1" ht="24.95" customHeight="1">
      <c r="A5" s="11" t="s">
        <v>3</v>
      </c>
      <c r="B5" s="154">
        <f>C5+D5</f>
        <v>465574</v>
      </c>
      <c r="C5" s="154">
        <v>246405</v>
      </c>
      <c r="D5" s="154">
        <v>219169</v>
      </c>
      <c r="E5" s="44"/>
      <c r="G5" s="127"/>
      <c r="H5" s="127"/>
      <c r="I5" s="127"/>
    </row>
    <row r="6" spans="1:9" s="13" customFormat="1" ht="26.1" customHeight="1">
      <c r="A6" s="46" t="s">
        <v>79</v>
      </c>
      <c r="B6" s="165">
        <f t="shared" ref="B6:B9" si="0">C6+D6</f>
        <v>13677</v>
      </c>
      <c r="C6" s="82">
        <v>10789</v>
      </c>
      <c r="D6" s="82">
        <v>2888</v>
      </c>
      <c r="E6" s="14"/>
      <c r="G6" s="127"/>
      <c r="H6" s="127"/>
      <c r="I6" s="127"/>
    </row>
    <row r="7" spans="1:9" s="13" customFormat="1" ht="26.1" customHeight="1">
      <c r="A7" s="22" t="s">
        <v>80</v>
      </c>
      <c r="B7" s="165">
        <f t="shared" si="0"/>
        <v>18723</v>
      </c>
      <c r="C7" s="82">
        <v>7724</v>
      </c>
      <c r="D7" s="82">
        <v>10999</v>
      </c>
      <c r="E7" s="14"/>
      <c r="G7" s="127"/>
      <c r="H7" s="127"/>
      <c r="I7" s="127"/>
    </row>
    <row r="8" spans="1:9" s="13" customFormat="1" ht="26.1" customHeight="1">
      <c r="A8" s="47" t="s">
        <v>81</v>
      </c>
      <c r="B8" s="165">
        <f t="shared" si="0"/>
        <v>18500</v>
      </c>
      <c r="C8" s="82">
        <v>9925</v>
      </c>
      <c r="D8" s="82">
        <v>8575</v>
      </c>
      <c r="E8" s="14"/>
      <c r="G8" s="127"/>
      <c r="H8" s="127"/>
      <c r="I8" s="127"/>
    </row>
    <row r="9" spans="1:9" s="5" customFormat="1" ht="26.1" customHeight="1">
      <c r="A9" s="22" t="s">
        <v>5</v>
      </c>
      <c r="B9" s="165">
        <f t="shared" si="0"/>
        <v>15518</v>
      </c>
      <c r="C9" s="82">
        <v>2987</v>
      </c>
      <c r="D9" s="82">
        <v>12531</v>
      </c>
      <c r="E9" s="31"/>
      <c r="G9" s="127"/>
      <c r="H9" s="127"/>
      <c r="I9" s="127"/>
    </row>
    <row r="10" spans="1:9" s="5" customFormat="1" ht="26.1" customHeight="1">
      <c r="A10" s="47" t="s">
        <v>82</v>
      </c>
      <c r="B10" s="162">
        <f t="shared" ref="B10:B14" si="1">SUM(C10:D10)</f>
        <v>95184.5</v>
      </c>
      <c r="C10" s="82">
        <v>38788.5</v>
      </c>
      <c r="D10" s="82">
        <v>56396</v>
      </c>
      <c r="E10" s="31"/>
      <c r="G10" s="127"/>
      <c r="H10" s="127"/>
      <c r="I10" s="127"/>
    </row>
    <row r="11" spans="1:9" s="5" customFormat="1" ht="26.1" customHeight="1">
      <c r="A11" s="47" t="s">
        <v>83</v>
      </c>
      <c r="B11" s="155">
        <f t="shared" si="1"/>
        <v>83089</v>
      </c>
      <c r="C11" s="82">
        <v>46297</v>
      </c>
      <c r="D11" s="82">
        <v>36792</v>
      </c>
      <c r="E11" s="31"/>
      <c r="G11" s="127"/>
      <c r="H11" s="127"/>
      <c r="I11" s="127"/>
    </row>
    <row r="12" spans="1:9" s="5" customFormat="1" ht="26.1" customHeight="1">
      <c r="A12" s="47" t="s">
        <v>86</v>
      </c>
      <c r="B12" s="155">
        <f t="shared" si="1"/>
        <v>81210</v>
      </c>
      <c r="C12" s="82">
        <v>58108</v>
      </c>
      <c r="D12" s="82">
        <v>23102</v>
      </c>
      <c r="E12" s="31"/>
      <c r="G12" s="127"/>
      <c r="H12" s="127"/>
      <c r="I12" s="127"/>
    </row>
    <row r="13" spans="1:9" s="5" customFormat="1" ht="26.1" customHeight="1">
      <c r="A13" s="47" t="s">
        <v>84</v>
      </c>
      <c r="B13" s="162">
        <f t="shared" si="1"/>
        <v>39737.5</v>
      </c>
      <c r="C13" s="82">
        <v>24163.5</v>
      </c>
      <c r="D13" s="82">
        <v>15574</v>
      </c>
      <c r="E13" s="31"/>
      <c r="G13" s="127"/>
      <c r="H13" s="127"/>
      <c r="I13" s="127"/>
    </row>
    <row r="14" spans="1:9" s="5" customFormat="1" ht="26.1" customHeight="1">
      <c r="A14" s="22" t="s">
        <v>85</v>
      </c>
      <c r="B14" s="155">
        <f t="shared" si="1"/>
        <v>99935</v>
      </c>
      <c r="C14" s="82">
        <v>47624</v>
      </c>
      <c r="D14" s="82">
        <v>52311</v>
      </c>
      <c r="E14" s="31"/>
      <c r="G14" s="127"/>
      <c r="H14" s="127"/>
      <c r="I14" s="127"/>
    </row>
    <row r="15" spans="1:9" s="5" customFormat="1" ht="26.1" customHeight="1">
      <c r="A15" s="48" t="s">
        <v>6</v>
      </c>
      <c r="B15" s="82" t="s">
        <v>19</v>
      </c>
      <c r="C15" s="82" t="s">
        <v>19</v>
      </c>
      <c r="D15" s="82" t="s">
        <v>19</v>
      </c>
      <c r="E15" s="31"/>
      <c r="G15" s="127"/>
      <c r="H15" s="127"/>
      <c r="I15" s="127"/>
    </row>
    <row r="16" spans="1:9" s="114" customFormat="1" ht="33" customHeight="1">
      <c r="B16" s="173" t="s">
        <v>63</v>
      </c>
      <c r="C16" s="173"/>
      <c r="D16" s="173"/>
      <c r="E16" s="115"/>
    </row>
    <row r="17" spans="1:9" s="12" customFormat="1" ht="24.75" customHeight="1">
      <c r="A17" s="11" t="s">
        <v>3</v>
      </c>
      <c r="B17" s="49">
        <v>100</v>
      </c>
      <c r="C17" s="49">
        <v>100</v>
      </c>
      <c r="D17" s="49">
        <v>100</v>
      </c>
      <c r="E17" s="1"/>
      <c r="G17" s="120"/>
      <c r="H17" s="137"/>
      <c r="I17" s="131"/>
    </row>
    <row r="18" spans="1:9" s="13" customFormat="1" ht="26.1" customHeight="1">
      <c r="A18" s="46" t="s">
        <v>79</v>
      </c>
      <c r="B18" s="50">
        <f t="shared" ref="B18:B26" si="2">ROUND(B6*100/$B$5,1)</f>
        <v>2.9</v>
      </c>
      <c r="C18" s="50">
        <f t="shared" ref="C18:C26" si="3">ROUND(C6*100/$C$5,1)</f>
        <v>4.4000000000000004</v>
      </c>
      <c r="D18" s="50">
        <f t="shared" ref="D18:D26" si="4">ROUND(D6*100/$D$5,1)</f>
        <v>1.3</v>
      </c>
      <c r="E18" s="14"/>
      <c r="F18" s="90"/>
      <c r="G18" s="120"/>
      <c r="H18" s="119"/>
    </row>
    <row r="19" spans="1:9" s="13" customFormat="1" ht="26.1" customHeight="1">
      <c r="A19" s="22" t="s">
        <v>80</v>
      </c>
      <c r="B19" s="50">
        <f t="shared" si="2"/>
        <v>4</v>
      </c>
      <c r="C19" s="50">
        <f t="shared" si="3"/>
        <v>3.1</v>
      </c>
      <c r="D19" s="50">
        <f t="shared" si="4"/>
        <v>5</v>
      </c>
      <c r="E19" s="14"/>
      <c r="F19" s="50"/>
      <c r="G19" s="120"/>
      <c r="H19" s="119"/>
    </row>
    <row r="20" spans="1:9" s="13" customFormat="1" ht="26.1" customHeight="1">
      <c r="A20" s="47" t="s">
        <v>81</v>
      </c>
      <c r="B20" s="50">
        <f t="shared" si="2"/>
        <v>4</v>
      </c>
      <c r="C20" s="50">
        <v>2.4</v>
      </c>
      <c r="D20" s="50">
        <f t="shared" si="4"/>
        <v>3.9</v>
      </c>
      <c r="E20" s="14"/>
      <c r="F20" s="50"/>
      <c r="G20" s="120"/>
      <c r="H20" s="119"/>
    </row>
    <row r="21" spans="1:9" s="5" customFormat="1" ht="26.1" customHeight="1">
      <c r="A21" s="22" t="s">
        <v>5</v>
      </c>
      <c r="B21" s="50">
        <f>B9*100/B5</f>
        <v>3.3330899062232855</v>
      </c>
      <c r="C21" s="50">
        <f t="shared" si="3"/>
        <v>1.2</v>
      </c>
      <c r="D21" s="50">
        <f t="shared" si="4"/>
        <v>5.7</v>
      </c>
      <c r="E21" s="31"/>
      <c r="F21" s="50"/>
      <c r="G21" s="120"/>
      <c r="H21" s="119"/>
    </row>
    <row r="22" spans="1:9" s="5" customFormat="1" ht="26.1" customHeight="1">
      <c r="A22" s="47" t="s">
        <v>82</v>
      </c>
      <c r="B22" s="50">
        <f t="shared" si="2"/>
        <v>20.399999999999999</v>
      </c>
      <c r="C22" s="50">
        <f t="shared" si="3"/>
        <v>15.7</v>
      </c>
      <c r="D22" s="50">
        <f t="shared" si="4"/>
        <v>25.7</v>
      </c>
      <c r="E22" s="31"/>
      <c r="F22" s="50"/>
      <c r="G22" s="120"/>
      <c r="H22" s="119"/>
    </row>
    <row r="23" spans="1:9" s="5" customFormat="1" ht="26.1" customHeight="1">
      <c r="A23" s="47" t="s">
        <v>83</v>
      </c>
      <c r="B23" s="50">
        <f t="shared" si="2"/>
        <v>17.8</v>
      </c>
      <c r="C23" s="50">
        <f t="shared" si="3"/>
        <v>18.8</v>
      </c>
      <c r="D23" s="50">
        <f t="shared" si="4"/>
        <v>16.8</v>
      </c>
      <c r="E23" s="31"/>
      <c r="F23" s="50"/>
      <c r="G23" s="120"/>
      <c r="H23" s="119"/>
    </row>
    <row r="24" spans="1:9" s="5" customFormat="1" ht="26.1" customHeight="1">
      <c r="A24" s="47" t="s">
        <v>86</v>
      </c>
      <c r="B24" s="50">
        <f t="shared" si="2"/>
        <v>17.399999999999999</v>
      </c>
      <c r="C24" s="50">
        <f t="shared" si="3"/>
        <v>23.6</v>
      </c>
      <c r="D24" s="50">
        <f t="shared" si="4"/>
        <v>10.5</v>
      </c>
      <c r="E24" s="31"/>
      <c r="F24" s="50"/>
      <c r="G24" s="120"/>
      <c r="H24" s="119"/>
    </row>
    <row r="25" spans="1:9" s="5" customFormat="1" ht="26.1" customHeight="1">
      <c r="A25" s="47" t="s">
        <v>84</v>
      </c>
      <c r="B25" s="50">
        <f t="shared" si="2"/>
        <v>8.5</v>
      </c>
      <c r="C25" s="50">
        <f t="shared" si="3"/>
        <v>9.8000000000000007</v>
      </c>
      <c r="D25" s="50">
        <f t="shared" si="4"/>
        <v>7.1</v>
      </c>
      <c r="E25" s="31"/>
      <c r="F25" s="50"/>
      <c r="G25" s="120"/>
      <c r="H25" s="119"/>
    </row>
    <row r="26" spans="1:9" s="5" customFormat="1" ht="26.1" customHeight="1">
      <c r="A26" s="22" t="s">
        <v>85</v>
      </c>
      <c r="B26" s="50">
        <f t="shared" si="2"/>
        <v>21.5</v>
      </c>
      <c r="C26" s="50">
        <f t="shared" si="3"/>
        <v>19.3</v>
      </c>
      <c r="D26" s="50">
        <f t="shared" si="4"/>
        <v>23.9</v>
      </c>
      <c r="E26" s="31"/>
      <c r="F26" s="50"/>
      <c r="G26" s="120"/>
      <c r="H26" s="119"/>
    </row>
    <row r="27" spans="1:9" s="5" customFormat="1" ht="26.1" customHeight="1">
      <c r="A27" s="48" t="s">
        <v>6</v>
      </c>
      <c r="B27" s="50" t="s">
        <v>19</v>
      </c>
      <c r="C27" s="167" t="s">
        <v>19</v>
      </c>
      <c r="D27" s="167" t="s">
        <v>19</v>
      </c>
      <c r="E27" s="31"/>
      <c r="F27" s="50"/>
      <c r="G27" s="120"/>
      <c r="H27" s="146"/>
    </row>
    <row r="28" spans="1:9" ht="5.0999999999999996" customHeight="1">
      <c r="A28" s="51"/>
      <c r="B28" s="52"/>
      <c r="C28" s="51" t="s">
        <v>19</v>
      </c>
      <c r="D28" s="53"/>
    </row>
    <row r="29" spans="1:9" ht="18" customHeight="1">
      <c r="B29" s="117"/>
      <c r="C29" s="117"/>
      <c r="D29" s="117"/>
      <c r="E29" s="111"/>
    </row>
  </sheetData>
  <mergeCells count="3">
    <mergeCell ref="B16:D16"/>
    <mergeCell ref="A3:A4"/>
    <mergeCell ref="B3:E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68" firstPageNumber="9" orientation="portrait" useFirstPageNumber="1" r:id="rId1"/>
  <headerFooter alignWithMargins="0">
    <oddHeader>&amp;R&amp;"TH SarabunPSK,Regular"&amp;16 25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49"/>
  <sheetViews>
    <sheetView zoomScale="110" zoomScaleNormal="110" zoomScaleSheetLayoutView="130" workbookViewId="0">
      <selection activeCell="B25" sqref="B25"/>
    </sheetView>
  </sheetViews>
  <sheetFormatPr defaultColWidth="9.09765625" defaultRowHeight="14.25" customHeight="1"/>
  <cols>
    <col min="1" max="1" width="39.5" style="54" customWidth="1"/>
    <col min="2" max="4" width="16.69921875" style="54" customWidth="1"/>
    <col min="5" max="5" width="9.09765625" style="54"/>
    <col min="6" max="6" width="10.09765625" style="54" bestFit="1" customWidth="1"/>
    <col min="7" max="7" width="9.09765625" style="54"/>
    <col min="8" max="8" width="9.296875" style="54" bestFit="1" customWidth="1"/>
    <col min="9" max="16384" width="9.09765625" style="54"/>
  </cols>
  <sheetData>
    <row r="1" spans="1:8" s="92" customFormat="1" ht="26.25" customHeight="1">
      <c r="A1" s="57" t="s">
        <v>103</v>
      </c>
      <c r="B1" s="91"/>
      <c r="C1" s="91"/>
      <c r="D1" s="91"/>
    </row>
    <row r="2" spans="1:8" s="55" customFormat="1" ht="4.5" customHeight="1">
      <c r="A2" s="10"/>
      <c r="B2" s="54"/>
      <c r="C2" s="54"/>
      <c r="D2" s="54"/>
    </row>
    <row r="3" spans="1:8" s="55" customFormat="1" ht="18" customHeight="1">
      <c r="A3" s="176" t="s">
        <v>8</v>
      </c>
      <c r="B3" s="178" t="s">
        <v>95</v>
      </c>
      <c r="C3" s="178"/>
      <c r="D3" s="178"/>
    </row>
    <row r="4" spans="1:8" s="55" customFormat="1" ht="18" customHeight="1">
      <c r="A4" s="177"/>
      <c r="B4" s="143" t="s">
        <v>0</v>
      </c>
      <c r="C4" s="143" t="s">
        <v>1</v>
      </c>
      <c r="D4" s="143" t="s">
        <v>2</v>
      </c>
    </row>
    <row r="5" spans="1:8" s="45" customFormat="1" ht="17.100000000000001" customHeight="1">
      <c r="A5" s="84" t="s">
        <v>3</v>
      </c>
      <c r="B5" s="156">
        <f>C5+D5</f>
        <v>465574</v>
      </c>
      <c r="C5" s="156">
        <v>246405</v>
      </c>
      <c r="D5" s="156">
        <v>219169</v>
      </c>
      <c r="F5" s="127"/>
      <c r="G5" s="127"/>
      <c r="H5" s="127"/>
    </row>
    <row r="6" spans="1:8" s="86" customFormat="1" ht="17.100000000000001" customHeight="1">
      <c r="A6" s="85" t="s">
        <v>69</v>
      </c>
      <c r="B6" s="157">
        <f t="shared" ref="B6:B25" si="0">C6+D6</f>
        <v>126774.5</v>
      </c>
      <c r="C6" s="158">
        <v>69272</v>
      </c>
      <c r="D6" s="158">
        <v>57502.5</v>
      </c>
      <c r="F6" s="135"/>
      <c r="G6" s="135"/>
      <c r="H6" s="135"/>
    </row>
    <row r="7" spans="1:8" s="86" customFormat="1" ht="17.100000000000001" customHeight="1">
      <c r="A7" s="87" t="s">
        <v>47</v>
      </c>
      <c r="B7" s="157">
        <f t="shared" si="0"/>
        <v>647.5</v>
      </c>
      <c r="C7" s="158">
        <v>392.5</v>
      </c>
      <c r="D7" s="158">
        <v>255</v>
      </c>
      <c r="E7" s="133"/>
      <c r="F7" s="134"/>
      <c r="G7" s="134"/>
      <c r="H7" s="135"/>
    </row>
    <row r="8" spans="1:8" s="86" customFormat="1" ht="17.100000000000001" customHeight="1">
      <c r="A8" s="87" t="s">
        <v>48</v>
      </c>
      <c r="B8" s="157">
        <f t="shared" si="0"/>
        <v>102397</v>
      </c>
      <c r="C8" s="158">
        <v>49557</v>
      </c>
      <c r="D8" s="158">
        <v>52840</v>
      </c>
      <c r="E8" s="168"/>
      <c r="F8" s="135"/>
      <c r="G8" s="135"/>
      <c r="H8" s="135"/>
    </row>
    <row r="9" spans="1:8" s="86" customFormat="1" ht="17.100000000000001" customHeight="1">
      <c r="A9" s="85" t="s">
        <v>87</v>
      </c>
      <c r="B9" s="157">
        <f t="shared" si="0"/>
        <v>697</v>
      </c>
      <c r="C9" s="158">
        <v>697</v>
      </c>
      <c r="D9" s="158">
        <v>0</v>
      </c>
      <c r="E9" s="168"/>
      <c r="F9" s="169"/>
      <c r="G9" s="135"/>
      <c r="H9" s="135"/>
    </row>
    <row r="10" spans="1:8" s="86" customFormat="1" ht="17.100000000000001" customHeight="1">
      <c r="A10" s="85" t="s">
        <v>70</v>
      </c>
      <c r="B10" s="157">
        <f t="shared" si="0"/>
        <v>328</v>
      </c>
      <c r="C10" s="158">
        <v>328</v>
      </c>
      <c r="D10" s="158">
        <v>0</v>
      </c>
      <c r="E10" s="133"/>
      <c r="F10" s="134"/>
      <c r="G10" s="134"/>
      <c r="H10" s="127"/>
    </row>
    <row r="11" spans="1:8" s="20" customFormat="1" ht="17.100000000000001" customHeight="1">
      <c r="A11" s="85" t="s">
        <v>18</v>
      </c>
      <c r="B11" s="157">
        <f t="shared" si="0"/>
        <v>29872.5</v>
      </c>
      <c r="C11" s="158">
        <v>26481.5</v>
      </c>
      <c r="D11" s="158">
        <v>3391</v>
      </c>
      <c r="F11" s="135"/>
      <c r="G11" s="135"/>
      <c r="H11" s="135"/>
    </row>
    <row r="12" spans="1:8" s="20" customFormat="1" ht="17.100000000000001" customHeight="1">
      <c r="A12" s="87" t="s">
        <v>88</v>
      </c>
      <c r="B12" s="157">
        <f t="shared" si="0"/>
        <v>101356</v>
      </c>
      <c r="C12" s="158">
        <v>54575</v>
      </c>
      <c r="D12" s="158">
        <v>46781</v>
      </c>
      <c r="F12" s="134"/>
      <c r="G12" s="134"/>
      <c r="H12" s="134"/>
    </row>
    <row r="13" spans="1:8" s="83" customFormat="1" ht="17.100000000000001" customHeight="1">
      <c r="A13" s="88" t="s">
        <v>71</v>
      </c>
      <c r="B13" s="157">
        <f t="shared" si="0"/>
        <v>6696</v>
      </c>
      <c r="C13" s="158">
        <v>5332</v>
      </c>
      <c r="D13" s="158">
        <v>1364</v>
      </c>
      <c r="F13" s="127"/>
      <c r="G13" s="127"/>
      <c r="H13" s="127"/>
    </row>
    <row r="14" spans="1:8" s="20" customFormat="1" ht="17.100000000000001" customHeight="1">
      <c r="A14" s="83" t="s">
        <v>89</v>
      </c>
      <c r="B14" s="157">
        <f t="shared" si="0"/>
        <v>37665</v>
      </c>
      <c r="C14" s="158">
        <v>14327</v>
      </c>
      <c r="D14" s="158">
        <v>23338</v>
      </c>
      <c r="F14" s="127"/>
      <c r="G14" s="127"/>
      <c r="H14" s="127"/>
    </row>
    <row r="15" spans="1:8" s="20" customFormat="1" ht="17.100000000000001" customHeight="1">
      <c r="A15" s="83" t="s">
        <v>72</v>
      </c>
      <c r="B15" s="157">
        <f t="shared" si="0"/>
        <v>2407</v>
      </c>
      <c r="C15" s="158">
        <v>1473</v>
      </c>
      <c r="D15" s="158">
        <v>934</v>
      </c>
      <c r="F15" s="127"/>
      <c r="G15" s="127"/>
      <c r="H15" s="127"/>
    </row>
    <row r="16" spans="1:8" s="20" customFormat="1" ht="17.100000000000001" customHeight="1">
      <c r="A16" s="83" t="s">
        <v>49</v>
      </c>
      <c r="B16" s="157">
        <f t="shared" si="0"/>
        <v>4268</v>
      </c>
      <c r="C16" s="158">
        <v>2501</v>
      </c>
      <c r="D16" s="158">
        <v>1767</v>
      </c>
      <c r="F16" s="127"/>
      <c r="G16" s="127"/>
      <c r="H16" s="127"/>
    </row>
    <row r="17" spans="1:12" s="20" customFormat="1" ht="17.100000000000001" customHeight="1">
      <c r="A17" s="83" t="s">
        <v>73</v>
      </c>
      <c r="B17" s="157">
        <f t="shared" si="0"/>
        <v>859</v>
      </c>
      <c r="C17" s="158">
        <v>490</v>
      </c>
      <c r="D17" s="158">
        <v>369</v>
      </c>
      <c r="F17" s="127"/>
      <c r="G17" s="127"/>
      <c r="H17" s="127"/>
    </row>
    <row r="18" spans="1:12" s="20" customFormat="1" ht="17.100000000000001" customHeight="1">
      <c r="A18" s="20" t="s">
        <v>74</v>
      </c>
      <c r="B18" s="157">
        <f t="shared" si="0"/>
        <v>2478.5</v>
      </c>
      <c r="C18" s="158">
        <v>1771.5</v>
      </c>
      <c r="D18" s="158">
        <v>707</v>
      </c>
      <c r="F18" s="127"/>
      <c r="G18" s="127"/>
      <c r="H18" s="127"/>
    </row>
    <row r="19" spans="1:12" s="20" customFormat="1" ht="17.100000000000001" customHeight="1">
      <c r="A19" s="20" t="s">
        <v>75</v>
      </c>
      <c r="B19" s="157">
        <f t="shared" si="0"/>
        <v>3697</v>
      </c>
      <c r="C19" s="158">
        <v>963</v>
      </c>
      <c r="D19" s="158">
        <v>2734</v>
      </c>
      <c r="F19" s="127"/>
      <c r="G19" s="127"/>
      <c r="H19" s="127"/>
    </row>
    <row r="20" spans="1:12" s="20" customFormat="1" ht="17.100000000000001" customHeight="1">
      <c r="A20" s="20" t="s">
        <v>101</v>
      </c>
      <c r="B20" s="157">
        <f t="shared" si="0"/>
        <v>14838</v>
      </c>
      <c r="C20" s="158">
        <v>7830</v>
      </c>
      <c r="D20" s="158">
        <v>7008</v>
      </c>
      <c r="F20" s="127"/>
      <c r="G20" s="127"/>
      <c r="H20" s="127"/>
    </row>
    <row r="21" spans="1:12" s="20" customFormat="1" ht="17.100000000000001" customHeight="1">
      <c r="A21" s="20" t="s">
        <v>50</v>
      </c>
      <c r="B21" s="157">
        <f t="shared" si="0"/>
        <v>11181</v>
      </c>
      <c r="C21" s="158">
        <v>3133</v>
      </c>
      <c r="D21" s="158">
        <v>8048</v>
      </c>
      <c r="F21" s="127"/>
      <c r="G21" s="127"/>
      <c r="H21" s="127"/>
    </row>
    <row r="22" spans="1:12" s="20" customFormat="1" ht="17.100000000000001" customHeight="1">
      <c r="A22" s="20" t="s">
        <v>76</v>
      </c>
      <c r="B22" s="157">
        <f t="shared" si="0"/>
        <v>6161</v>
      </c>
      <c r="C22" s="158">
        <v>1771</v>
      </c>
      <c r="D22" s="158">
        <v>4390</v>
      </c>
      <c r="F22" s="127"/>
      <c r="G22" s="127"/>
      <c r="H22" s="127"/>
    </row>
    <row r="23" spans="1:12" s="20" customFormat="1" ht="17.100000000000001" customHeight="1">
      <c r="A23" s="20" t="s">
        <v>77</v>
      </c>
      <c r="B23" s="157">
        <f t="shared" si="0"/>
        <v>2712.5</v>
      </c>
      <c r="C23" s="158">
        <v>1372.5</v>
      </c>
      <c r="D23" s="158">
        <v>1340</v>
      </c>
      <c r="F23" s="127"/>
      <c r="G23" s="127"/>
      <c r="H23" s="127"/>
    </row>
    <row r="24" spans="1:12" s="20" customFormat="1" ht="17.100000000000001" customHeight="1">
      <c r="A24" s="20" t="s">
        <v>78</v>
      </c>
      <c r="B24" s="157">
        <f t="shared" si="0"/>
        <v>8632</v>
      </c>
      <c r="C24" s="158">
        <v>3658</v>
      </c>
      <c r="D24" s="158">
        <v>4974</v>
      </c>
      <c r="F24" s="127"/>
      <c r="G24" s="127"/>
      <c r="H24" s="127"/>
    </row>
    <row r="25" spans="1:12" s="20" customFormat="1" ht="17.100000000000001" customHeight="1">
      <c r="A25" s="20" t="s">
        <v>102</v>
      </c>
      <c r="B25" s="172">
        <f t="shared" si="0"/>
        <v>1906.5</v>
      </c>
      <c r="C25" s="166">
        <v>480.5</v>
      </c>
      <c r="D25" s="86">
        <v>1426</v>
      </c>
      <c r="F25" s="127"/>
      <c r="G25" s="127"/>
      <c r="H25" s="127"/>
    </row>
    <row r="26" spans="1:12" s="20" customFormat="1" ht="17.25" customHeight="1">
      <c r="B26" s="173" t="s">
        <v>97</v>
      </c>
      <c r="C26" s="173"/>
      <c r="D26" s="173"/>
    </row>
    <row r="27" spans="1:12" s="45" customFormat="1" ht="17.100000000000001" customHeight="1">
      <c r="A27" s="84" t="s">
        <v>3</v>
      </c>
      <c r="B27" s="89">
        <v>100</v>
      </c>
      <c r="C27" s="89">
        <v>100</v>
      </c>
      <c r="D27" s="89">
        <v>100</v>
      </c>
      <c r="F27" s="132"/>
      <c r="G27" s="133"/>
      <c r="H27" s="148"/>
      <c r="I27" s="134"/>
    </row>
    <row r="28" spans="1:12" s="86" customFormat="1" ht="16.5" customHeight="1">
      <c r="A28" s="85" t="s">
        <v>69</v>
      </c>
      <c r="B28" s="104">
        <f>B6*100/B5</f>
        <v>27.229720731827808</v>
      </c>
      <c r="C28" s="104">
        <f>ROUND(C6*100/$C$5,1)</f>
        <v>28.1</v>
      </c>
      <c r="D28" s="104">
        <f>D6*100/D5</f>
        <v>26.236602804228699</v>
      </c>
      <c r="F28" s="132"/>
      <c r="G28" s="133"/>
      <c r="H28" s="134"/>
    </row>
    <row r="29" spans="1:12" s="86" customFormat="1" ht="16.5" customHeight="1">
      <c r="A29" s="87" t="s">
        <v>47</v>
      </c>
      <c r="B29" s="104">
        <f>B7*100/B5</f>
        <v>0.13907563566694017</v>
      </c>
      <c r="C29" s="104">
        <f>C7*100/C5</f>
        <v>0.15929059881090074</v>
      </c>
      <c r="D29" s="104">
        <f>D7*100/D5</f>
        <v>0.11634857119391885</v>
      </c>
      <c r="F29" s="132"/>
      <c r="G29" s="133"/>
      <c r="H29" s="134"/>
      <c r="J29" s="133"/>
      <c r="K29" s="133"/>
      <c r="L29" s="133"/>
    </row>
    <row r="30" spans="1:12" s="86" customFormat="1" ht="16.5" customHeight="1">
      <c r="A30" s="87" t="s">
        <v>48</v>
      </c>
      <c r="B30" s="104">
        <f>B8*100/B5</f>
        <v>21.99371098901571</v>
      </c>
      <c r="C30" s="104">
        <f t="shared" ref="C30:C36" si="1">ROUND(C8*100/$C$5,1)</f>
        <v>20.100000000000001</v>
      </c>
      <c r="D30" s="104">
        <f>ROUND(D8*100/$D$5,1)</f>
        <v>24.1</v>
      </c>
      <c r="F30" s="132"/>
      <c r="G30" s="133"/>
      <c r="H30" s="134"/>
      <c r="I30" s="132"/>
    </row>
    <row r="31" spans="1:12" s="86" customFormat="1" ht="16.5" customHeight="1">
      <c r="A31" s="85" t="s">
        <v>87</v>
      </c>
      <c r="B31" s="104">
        <f>B9*100/B5</f>
        <v>0.14970767267931628</v>
      </c>
      <c r="C31" s="104">
        <f t="shared" si="1"/>
        <v>0.3</v>
      </c>
      <c r="D31" s="104">
        <f>D9*100/D5</f>
        <v>0</v>
      </c>
      <c r="F31" s="132"/>
      <c r="G31" s="133"/>
      <c r="H31" s="134"/>
      <c r="I31" s="133"/>
    </row>
    <row r="32" spans="1:12" s="86" customFormat="1" ht="16.5" customHeight="1">
      <c r="A32" s="85" t="s">
        <v>70</v>
      </c>
      <c r="B32" s="104">
        <f>B10*100/B5</f>
        <v>7.0450669496148838E-2</v>
      </c>
      <c r="C32" s="104">
        <f t="shared" si="1"/>
        <v>0.1</v>
      </c>
      <c r="D32" s="104">
        <f>ROUND(D10*100/$D$5,1)</f>
        <v>0</v>
      </c>
      <c r="F32" s="132"/>
      <c r="G32" s="133"/>
      <c r="H32" s="134"/>
      <c r="I32" s="132"/>
    </row>
    <row r="33" spans="1:8" s="20" customFormat="1" ht="16.5" customHeight="1">
      <c r="A33" s="85" t="s">
        <v>18</v>
      </c>
      <c r="B33" s="104">
        <f>B11*100/B5</f>
        <v>6.416273245499104</v>
      </c>
      <c r="C33" s="104">
        <f t="shared" si="1"/>
        <v>10.7</v>
      </c>
      <c r="D33" s="104">
        <f>ROUND(D11*100/$D$5,1)</f>
        <v>1.5</v>
      </c>
      <c r="F33" s="132"/>
      <c r="G33" s="133"/>
      <c r="H33" s="134"/>
    </row>
    <row r="34" spans="1:8" s="20" customFormat="1" ht="16.5" customHeight="1">
      <c r="A34" s="87" t="s">
        <v>88</v>
      </c>
      <c r="B34" s="104">
        <f>ROUND(B12*100/$B$5,1)</f>
        <v>21.8</v>
      </c>
      <c r="C34" s="104">
        <f t="shared" si="1"/>
        <v>22.1</v>
      </c>
      <c r="D34" s="104">
        <f>ROUND(D12*100/$D$5,1)</f>
        <v>21.3</v>
      </c>
      <c r="F34" s="132"/>
      <c r="G34" s="133"/>
      <c r="H34" s="134"/>
    </row>
    <row r="35" spans="1:8" s="20" customFormat="1" ht="16.5" customHeight="1">
      <c r="A35" s="88" t="s">
        <v>71</v>
      </c>
      <c r="B35" s="104">
        <f>B13*100/B5</f>
        <v>1.4382246431286971</v>
      </c>
      <c r="C35" s="104">
        <f t="shared" si="1"/>
        <v>2.2000000000000002</v>
      </c>
      <c r="D35" s="104">
        <f>D13*100/D5</f>
        <v>0.62235078866080518</v>
      </c>
      <c r="F35" s="132"/>
      <c r="G35" s="133"/>
      <c r="H35" s="134"/>
    </row>
    <row r="36" spans="1:8" s="83" customFormat="1" ht="16.5" customHeight="1">
      <c r="A36" s="83" t="s">
        <v>89</v>
      </c>
      <c r="B36" s="104">
        <f>ROUND(B14*100/$B$5,1)</f>
        <v>8.1</v>
      </c>
      <c r="C36" s="104">
        <f t="shared" si="1"/>
        <v>5.8</v>
      </c>
      <c r="D36" s="104">
        <f t="shared" ref="D36:D46" si="2">ROUND(D14*100/$D$5,1)</f>
        <v>10.6</v>
      </c>
      <c r="F36" s="132"/>
      <c r="G36" s="133"/>
      <c r="H36" s="134"/>
    </row>
    <row r="37" spans="1:8" s="20" customFormat="1" ht="16.5" customHeight="1">
      <c r="A37" s="83" t="s">
        <v>72</v>
      </c>
      <c r="B37" s="104">
        <f>B15*100/B5</f>
        <v>0.51699622401594592</v>
      </c>
      <c r="C37" s="104">
        <f>C15*100/C5</f>
        <v>0.59779631095148233</v>
      </c>
      <c r="D37" s="104">
        <f t="shared" si="2"/>
        <v>0.4</v>
      </c>
      <c r="F37" s="132"/>
      <c r="G37" s="133"/>
      <c r="H37" s="134"/>
    </row>
    <row r="38" spans="1:8" s="20" customFormat="1" ht="16.5" customHeight="1">
      <c r="A38" s="83" t="s">
        <v>49</v>
      </c>
      <c r="B38" s="104">
        <f>ROUND(B16*100/$B$5,1)</f>
        <v>0.9</v>
      </c>
      <c r="C38" s="104">
        <f>ROUND(C16*100/$C$5,1)</f>
        <v>1</v>
      </c>
      <c r="D38" s="104">
        <f t="shared" si="2"/>
        <v>0.8</v>
      </c>
      <c r="F38" s="132"/>
      <c r="G38" s="133"/>
      <c r="H38" s="134"/>
    </row>
    <row r="39" spans="1:8" s="20" customFormat="1" ht="16.5" customHeight="1">
      <c r="A39" s="83" t="s">
        <v>73</v>
      </c>
      <c r="B39" s="104">
        <f>B17*100/B5</f>
        <v>0.18450343017436541</v>
      </c>
      <c r="C39" s="104">
        <f>C17*100/C5</f>
        <v>0.19885960106329012</v>
      </c>
      <c r="D39" s="104">
        <f t="shared" si="2"/>
        <v>0.2</v>
      </c>
      <c r="F39" s="132"/>
      <c r="G39" s="133"/>
      <c r="H39" s="134"/>
    </row>
    <row r="40" spans="1:8" s="20" customFormat="1" ht="16.5" customHeight="1">
      <c r="A40" s="20" t="s">
        <v>74</v>
      </c>
      <c r="B40" s="104">
        <f>B18*100/B5</f>
        <v>0.53235361081160026</v>
      </c>
      <c r="C40" s="104">
        <f t="shared" ref="C40:C46" si="3">ROUND(C18*100/$C$5,1)</f>
        <v>0.7</v>
      </c>
      <c r="D40" s="104">
        <f t="shared" si="2"/>
        <v>0.3</v>
      </c>
      <c r="F40" s="132"/>
      <c r="G40" s="133"/>
      <c r="H40" s="134"/>
    </row>
    <row r="41" spans="1:8" s="20" customFormat="1" ht="16.5" customHeight="1">
      <c r="A41" s="20" t="s">
        <v>75</v>
      </c>
      <c r="B41" s="104">
        <f>ROUND(B19*100/$B$5,1)</f>
        <v>0.8</v>
      </c>
      <c r="C41" s="104">
        <f t="shared" si="3"/>
        <v>0.4</v>
      </c>
      <c r="D41" s="104">
        <f t="shared" si="2"/>
        <v>1.2</v>
      </c>
      <c r="F41" s="132"/>
      <c r="G41" s="133"/>
      <c r="H41" s="134"/>
    </row>
    <row r="42" spans="1:8" s="20" customFormat="1" ht="16.5" customHeight="1">
      <c r="A42" s="20" t="s">
        <v>101</v>
      </c>
      <c r="B42" s="104">
        <f>B20*100/B5</f>
        <v>3.1870336401946844</v>
      </c>
      <c r="C42" s="104">
        <f t="shared" si="3"/>
        <v>3.2</v>
      </c>
      <c r="D42" s="104">
        <f t="shared" si="2"/>
        <v>3.2</v>
      </c>
      <c r="F42" s="132"/>
      <c r="G42" s="133"/>
      <c r="H42" s="134"/>
    </row>
    <row r="43" spans="1:8" s="20" customFormat="1" ht="16.5" customHeight="1">
      <c r="A43" s="20" t="s">
        <v>50</v>
      </c>
      <c r="B43" s="104">
        <f>B21*100/B5</f>
        <v>2.4015516330379274</v>
      </c>
      <c r="C43" s="104">
        <f t="shared" si="3"/>
        <v>1.3</v>
      </c>
      <c r="D43" s="104">
        <f t="shared" si="2"/>
        <v>3.7</v>
      </c>
      <c r="F43" s="132"/>
      <c r="G43" s="133"/>
      <c r="H43" s="134"/>
    </row>
    <row r="44" spans="1:8" s="20" customFormat="1" ht="16.5" customHeight="1">
      <c r="A44" s="20" t="s">
        <v>76</v>
      </c>
      <c r="B44" s="104">
        <f>ROUND(B22*100/$B$5,1)</f>
        <v>1.3</v>
      </c>
      <c r="C44" s="104">
        <f t="shared" si="3"/>
        <v>0.7</v>
      </c>
      <c r="D44" s="104">
        <f t="shared" si="2"/>
        <v>2</v>
      </c>
      <c r="F44" s="132"/>
      <c r="G44" s="133"/>
      <c r="H44" s="134"/>
    </row>
    <row r="45" spans="1:8" s="20" customFormat="1" ht="16.5" customHeight="1">
      <c r="A45" s="20" t="s">
        <v>77</v>
      </c>
      <c r="B45" s="104">
        <f>B23*100/B5</f>
        <v>0.58261414941556011</v>
      </c>
      <c r="C45" s="104">
        <f t="shared" si="3"/>
        <v>0.6</v>
      </c>
      <c r="D45" s="104">
        <f t="shared" si="2"/>
        <v>0.6</v>
      </c>
      <c r="F45" s="132"/>
      <c r="G45" s="133"/>
      <c r="H45" s="134"/>
    </row>
    <row r="46" spans="1:8" s="20" customFormat="1" ht="16.5" customHeight="1">
      <c r="A46" s="20" t="s">
        <v>78</v>
      </c>
      <c r="B46" s="104">
        <f>B24*100/B5</f>
        <v>1.8540554240571854</v>
      </c>
      <c r="C46" s="104">
        <f t="shared" si="3"/>
        <v>1.5</v>
      </c>
      <c r="D46" s="104">
        <f t="shared" si="2"/>
        <v>2.2999999999999998</v>
      </c>
      <c r="F46" s="132"/>
      <c r="G46" s="133"/>
      <c r="H46" s="134"/>
    </row>
    <row r="47" spans="1:8" s="20" customFormat="1" ht="16.5" customHeight="1">
      <c r="A47" s="20" t="s">
        <v>102</v>
      </c>
      <c r="B47" s="104">
        <f>B25*100/B5</f>
        <v>0.40949451644636514</v>
      </c>
      <c r="C47" s="104">
        <f t="shared" ref="C47" si="4">ROUND(C25*100/$C$5,1)</f>
        <v>0.2</v>
      </c>
      <c r="D47" s="104">
        <f t="shared" ref="D47" si="5">ROUND(D25*100/$D$5,1)</f>
        <v>0.7</v>
      </c>
      <c r="F47" s="132"/>
      <c r="G47" s="133"/>
      <c r="H47" s="134"/>
    </row>
    <row r="48" spans="1:8" ht="5.25" customHeight="1">
      <c r="A48" s="139"/>
      <c r="B48" s="104"/>
      <c r="C48" s="104"/>
      <c r="D48" s="104"/>
    </row>
    <row r="49" spans="1:8" ht="14.25" customHeight="1">
      <c r="A49" s="54" t="s">
        <v>68</v>
      </c>
      <c r="B49" s="118"/>
      <c r="C49" s="118"/>
      <c r="D49" s="118"/>
      <c r="F49" s="118"/>
      <c r="G49" s="118"/>
      <c r="H49" s="118"/>
    </row>
  </sheetData>
  <mergeCells count="3">
    <mergeCell ref="B3:D3"/>
    <mergeCell ref="A3:A4"/>
    <mergeCell ref="B26:D26"/>
  </mergeCells>
  <phoneticPr fontId="2" type="noConversion"/>
  <pageMargins left="0.70866141732283472" right="0.51181102362204722" top="0.78740157480314965" bottom="0" header="0.51181102362204722" footer="0.51181102362204722"/>
  <pageSetup paperSize="9" scale="74" firstPageNumber="10" orientation="portrait" useFirstPageNumber="1" r:id="rId1"/>
  <headerFooter alignWithMargins="0">
    <oddHeader>&amp;L&amp;"TH SarabunPSK,Regular"&amp;16 26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4"/>
  <sheetViews>
    <sheetView workbookViewId="0">
      <selection activeCell="B6" sqref="B6"/>
    </sheetView>
  </sheetViews>
  <sheetFormatPr defaultColWidth="9.09765625" defaultRowHeight="30.75" customHeight="1"/>
  <cols>
    <col min="1" max="1" width="33.69921875" style="2" customWidth="1"/>
    <col min="2" max="4" width="18.296875" style="2" customWidth="1"/>
    <col min="5" max="5" width="0.8984375" style="2" customWidth="1"/>
    <col min="6" max="6" width="9.09765625" style="2"/>
    <col min="7" max="7" width="11.3984375" style="2" bestFit="1" customWidth="1"/>
    <col min="8" max="16384" width="9.09765625" style="2"/>
  </cols>
  <sheetData>
    <row r="1" spans="1:9" s="3" customFormat="1" ht="33" customHeight="1">
      <c r="A1" s="68" t="s">
        <v>104</v>
      </c>
      <c r="B1" s="5"/>
      <c r="C1" s="5"/>
      <c r="D1" s="5"/>
    </row>
    <row r="2" spans="1:9" s="3" customFormat="1" ht="6" customHeight="1">
      <c r="A2" s="26"/>
      <c r="B2" s="26"/>
      <c r="C2" s="26"/>
      <c r="D2" s="26"/>
      <c r="E2" s="56"/>
    </row>
    <row r="3" spans="1:9" s="3" customFormat="1" ht="24" customHeight="1">
      <c r="A3" s="183" t="s">
        <v>9</v>
      </c>
      <c r="B3" s="181" t="s">
        <v>66</v>
      </c>
      <c r="C3" s="181"/>
      <c r="D3" s="181"/>
      <c r="E3" s="57"/>
    </row>
    <row r="4" spans="1:9" s="3" customFormat="1" ht="24" customHeight="1">
      <c r="A4" s="184"/>
      <c r="B4" s="140" t="s">
        <v>92</v>
      </c>
      <c r="C4" s="140" t="s">
        <v>90</v>
      </c>
      <c r="D4" s="140" t="s">
        <v>91</v>
      </c>
      <c r="E4" s="56"/>
    </row>
    <row r="5" spans="1:9" s="60" customFormat="1" ht="30" customHeight="1">
      <c r="A5" s="106" t="s">
        <v>3</v>
      </c>
      <c r="B5" s="161">
        <f t="shared" ref="B5:B11" si="0">C5+D5</f>
        <v>465574</v>
      </c>
      <c r="C5" s="103">
        <v>246405</v>
      </c>
      <c r="D5" s="103">
        <v>219169</v>
      </c>
      <c r="E5" s="69"/>
      <c r="G5" s="120"/>
      <c r="H5" s="120"/>
      <c r="I5" s="120"/>
    </row>
    <row r="6" spans="1:9" s="61" customFormat="1" ht="30" customHeight="1">
      <c r="A6" s="107" t="s">
        <v>32</v>
      </c>
      <c r="B6" s="162">
        <f t="shared" si="0"/>
        <v>11407.5</v>
      </c>
      <c r="C6" s="82">
        <v>9198.5</v>
      </c>
      <c r="D6" s="82">
        <v>2209</v>
      </c>
      <c r="E6" s="73"/>
      <c r="G6" s="120"/>
      <c r="H6" s="120"/>
      <c r="I6" s="120"/>
    </row>
    <row r="7" spans="1:9" s="61" customFormat="1" ht="30" customHeight="1">
      <c r="A7" s="107" t="s">
        <v>60</v>
      </c>
      <c r="B7" s="162">
        <f>B8+B9</f>
        <v>251620</v>
      </c>
      <c r="C7" s="162">
        <f t="shared" ref="C7:D7" si="1">C8+C9</f>
        <v>139526</v>
      </c>
      <c r="D7" s="162">
        <f t="shared" si="1"/>
        <v>112094</v>
      </c>
      <c r="E7" s="162"/>
      <c r="G7" s="120"/>
      <c r="H7" s="120"/>
      <c r="I7" s="120"/>
    </row>
    <row r="8" spans="1:9" s="61" customFormat="1" ht="30" customHeight="1">
      <c r="A8" s="107" t="s">
        <v>55</v>
      </c>
      <c r="B8" s="155">
        <f t="shared" si="0"/>
        <v>33958</v>
      </c>
      <c r="C8" s="82">
        <v>15535</v>
      </c>
      <c r="D8" s="82">
        <v>18423</v>
      </c>
      <c r="E8" s="73"/>
      <c r="G8" s="120"/>
      <c r="H8" s="120"/>
      <c r="I8" s="120"/>
    </row>
    <row r="9" spans="1:9" s="61" customFormat="1" ht="30" customHeight="1">
      <c r="A9" s="107" t="s">
        <v>56</v>
      </c>
      <c r="B9" s="155">
        <f t="shared" si="0"/>
        <v>217662</v>
      </c>
      <c r="C9" s="82">
        <v>123991</v>
      </c>
      <c r="D9" s="82">
        <v>93671</v>
      </c>
      <c r="E9" s="73"/>
      <c r="G9" s="120"/>
      <c r="H9" s="120"/>
      <c r="I9" s="120"/>
    </row>
    <row r="10" spans="1:9" s="61" customFormat="1" ht="30" customHeight="1">
      <c r="A10" s="107" t="s">
        <v>57</v>
      </c>
      <c r="B10" s="162">
        <f t="shared" si="0"/>
        <v>130694</v>
      </c>
      <c r="C10" s="82">
        <v>65816</v>
      </c>
      <c r="D10" s="82">
        <v>64878</v>
      </c>
      <c r="E10" s="73"/>
      <c r="G10" s="120"/>
      <c r="H10" s="120"/>
      <c r="I10" s="120"/>
    </row>
    <row r="11" spans="1:9" ht="30" customHeight="1">
      <c r="A11" s="107" t="s">
        <v>58</v>
      </c>
      <c r="B11" s="163">
        <f t="shared" si="0"/>
        <v>71853</v>
      </c>
      <c r="C11" s="82">
        <v>31865</v>
      </c>
      <c r="D11" s="82">
        <v>39988</v>
      </c>
      <c r="E11" s="63"/>
      <c r="G11" s="120"/>
      <c r="H11" s="120"/>
      <c r="I11" s="120"/>
    </row>
    <row r="12" spans="1:9" ht="30" customHeight="1">
      <c r="A12" s="108" t="s">
        <v>59</v>
      </c>
      <c r="B12" s="164" t="s">
        <v>19</v>
      </c>
      <c r="C12" s="164" t="s">
        <v>19</v>
      </c>
      <c r="D12" s="164" t="s">
        <v>19</v>
      </c>
      <c r="E12" s="75"/>
      <c r="G12" s="120"/>
      <c r="H12" s="120"/>
      <c r="I12" s="120"/>
    </row>
    <row r="13" spans="1:9" ht="33" customHeight="1">
      <c r="A13" s="63"/>
      <c r="B13" s="182" t="s">
        <v>64</v>
      </c>
      <c r="C13" s="182"/>
      <c r="D13" s="182"/>
      <c r="E13" s="62"/>
    </row>
    <row r="14" spans="1:9" s="60" customFormat="1" ht="27" customHeight="1">
      <c r="A14" s="58" t="s">
        <v>3</v>
      </c>
      <c r="B14" s="116">
        <f>B5*100/B5</f>
        <v>100</v>
      </c>
      <c r="C14" s="116">
        <f>C5*100/C5</f>
        <v>100</v>
      </c>
      <c r="D14" s="116">
        <f>D5*100/D5</f>
        <v>100</v>
      </c>
      <c r="E14" s="59"/>
      <c r="G14" s="120"/>
      <c r="H14" s="119"/>
      <c r="I14" s="119"/>
    </row>
    <row r="15" spans="1:9" s="61" customFormat="1" ht="30" customHeight="1">
      <c r="A15" s="110" t="s">
        <v>32</v>
      </c>
      <c r="B15" s="112">
        <f t="shared" ref="B15:B20" si="2">ROUND(B6*100/$B$5,1)</f>
        <v>2.5</v>
      </c>
      <c r="C15" s="112">
        <f t="shared" ref="C15:C20" si="3">ROUND(C6*100/$C$5,1)</f>
        <v>3.7</v>
      </c>
      <c r="D15" s="112">
        <f t="shared" ref="D15:D20" si="4">ROUND(D6*100/$D$5,1)</f>
        <v>1</v>
      </c>
      <c r="E15" s="65"/>
      <c r="G15" s="120"/>
      <c r="H15" s="119"/>
      <c r="I15" s="13"/>
    </row>
    <row r="16" spans="1:9" s="61" customFormat="1" ht="30" customHeight="1">
      <c r="A16" s="110" t="s">
        <v>60</v>
      </c>
      <c r="B16" s="112">
        <f>B7*100/B5</f>
        <v>54.045114203112718</v>
      </c>
      <c r="C16" s="112">
        <f t="shared" ref="C16:D16" si="5">C7*100/C5</f>
        <v>56.624662648891054</v>
      </c>
      <c r="D16" s="112">
        <f t="shared" si="5"/>
        <v>51.145006821220157</v>
      </c>
      <c r="E16" s="65"/>
      <c r="G16" s="120"/>
      <c r="H16" s="119"/>
      <c r="I16" s="137"/>
    </row>
    <row r="17" spans="1:9" s="61" customFormat="1" ht="30" customHeight="1">
      <c r="A17" s="110" t="s">
        <v>55</v>
      </c>
      <c r="B17" s="112">
        <f t="shared" si="2"/>
        <v>7.3</v>
      </c>
      <c r="C17" s="112">
        <f t="shared" si="3"/>
        <v>6.3</v>
      </c>
      <c r="D17" s="112">
        <f t="shared" si="4"/>
        <v>8.4</v>
      </c>
      <c r="E17" s="65"/>
      <c r="G17" s="120"/>
      <c r="H17" s="119"/>
      <c r="I17" s="13"/>
    </row>
    <row r="18" spans="1:9" s="61" customFormat="1" ht="30" customHeight="1">
      <c r="A18" s="110" t="s">
        <v>56</v>
      </c>
      <c r="B18" s="112">
        <v>46.7</v>
      </c>
      <c r="C18" s="112">
        <f t="shared" si="3"/>
        <v>50.3</v>
      </c>
      <c r="D18" s="112">
        <f t="shared" si="4"/>
        <v>42.7</v>
      </c>
      <c r="E18" s="65"/>
      <c r="G18" s="120"/>
      <c r="H18" s="119"/>
      <c r="I18" s="13"/>
    </row>
    <row r="19" spans="1:9" s="61" customFormat="1" ht="30" customHeight="1">
      <c r="A19" s="110" t="s">
        <v>57</v>
      </c>
      <c r="B19" s="112">
        <f t="shared" si="2"/>
        <v>28.1</v>
      </c>
      <c r="C19" s="112">
        <f>C10*100/C5</f>
        <v>26.710496946084699</v>
      </c>
      <c r="D19" s="112">
        <f t="shared" si="4"/>
        <v>29.6</v>
      </c>
      <c r="E19" s="65"/>
      <c r="G19" s="120"/>
      <c r="H19" s="119"/>
      <c r="I19" s="13"/>
    </row>
    <row r="20" spans="1:9" ht="30" customHeight="1">
      <c r="A20" s="110" t="s">
        <v>58</v>
      </c>
      <c r="B20" s="112">
        <f t="shared" si="2"/>
        <v>15.4</v>
      </c>
      <c r="C20" s="112">
        <f t="shared" si="3"/>
        <v>12.9</v>
      </c>
      <c r="D20" s="112">
        <f t="shared" si="4"/>
        <v>18.2</v>
      </c>
      <c r="E20" s="62"/>
      <c r="G20" s="120"/>
      <c r="H20" s="119"/>
      <c r="I20" s="5"/>
    </row>
    <row r="21" spans="1:9" ht="30" customHeight="1">
      <c r="A21" s="109" t="s">
        <v>59</v>
      </c>
      <c r="B21" s="112" t="s">
        <v>19</v>
      </c>
      <c r="C21" s="112" t="s">
        <v>19</v>
      </c>
      <c r="D21" s="112" t="s">
        <v>19</v>
      </c>
      <c r="E21" s="64"/>
      <c r="G21" s="120"/>
    </row>
    <row r="22" spans="1:9" ht="5.0999999999999996" customHeight="1">
      <c r="A22" s="66"/>
      <c r="B22" s="67"/>
      <c r="C22" s="67"/>
      <c r="D22" s="67"/>
      <c r="E22" s="27"/>
    </row>
    <row r="23" spans="1:9" ht="6" customHeight="1">
      <c r="A23" s="63"/>
      <c r="B23" s="63"/>
      <c r="C23" s="63"/>
      <c r="D23" s="63"/>
    </row>
    <row r="24" spans="1:9" ht="30.75" customHeight="1">
      <c r="A24" s="5"/>
      <c r="B24" s="80"/>
      <c r="C24" s="80"/>
      <c r="D24" s="80"/>
    </row>
  </sheetData>
  <mergeCells count="3">
    <mergeCell ref="B3:D3"/>
    <mergeCell ref="B13:D13"/>
    <mergeCell ref="A3:A4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68" firstPageNumber="11" orientation="portrait" useFirstPageNumber="1" r:id="rId1"/>
  <headerFooter alignWithMargins="0">
    <oddHeader>&amp;R&amp;"TH SarabunPSK,Regular"&amp;16 27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8"/>
  <sheetViews>
    <sheetView zoomScaleSheetLayoutView="96" workbookViewId="0">
      <selection activeCell="B14" sqref="B14"/>
    </sheetView>
  </sheetViews>
  <sheetFormatPr defaultColWidth="9.09765625" defaultRowHeight="30.75" customHeight="1"/>
  <cols>
    <col min="1" max="1" width="31.69921875" style="2" customWidth="1"/>
    <col min="2" max="4" width="18.69921875" style="2" customWidth="1"/>
    <col min="5" max="5" width="0.8984375" style="2" customWidth="1"/>
    <col min="6" max="6" width="9.09765625" style="2"/>
    <col min="7" max="7" width="11.59765625" style="2" bestFit="1" customWidth="1"/>
    <col min="8" max="16384" width="9.09765625" style="2"/>
  </cols>
  <sheetData>
    <row r="1" spans="1:9" s="3" customFormat="1" ht="30.75" customHeight="1">
      <c r="A1" s="147" t="s">
        <v>98</v>
      </c>
      <c r="B1" s="5"/>
      <c r="C1" s="5"/>
      <c r="D1" s="5"/>
    </row>
    <row r="2" spans="1:9" s="3" customFormat="1" ht="18.75" customHeight="1">
      <c r="A2" s="147" t="s">
        <v>105</v>
      </c>
      <c r="B2" s="5"/>
      <c r="C2" s="5"/>
      <c r="D2" s="5"/>
    </row>
    <row r="3" spans="1:9" s="3" customFormat="1" ht="6" customHeight="1">
      <c r="B3" s="5"/>
      <c r="C3" s="5"/>
      <c r="D3" s="5"/>
    </row>
    <row r="4" spans="1:9" s="68" customFormat="1" ht="27.95" customHeight="1">
      <c r="A4" s="183" t="s">
        <v>33</v>
      </c>
      <c r="B4" s="181" t="s">
        <v>66</v>
      </c>
      <c r="C4" s="181"/>
      <c r="D4" s="181"/>
      <c r="E4" s="97"/>
    </row>
    <row r="5" spans="1:9" s="68" customFormat="1" ht="27.95" customHeight="1">
      <c r="A5" s="184"/>
      <c r="B5" s="140" t="s">
        <v>0</v>
      </c>
      <c r="C5" s="140" t="s">
        <v>1</v>
      </c>
      <c r="D5" s="140" t="s">
        <v>2</v>
      </c>
      <c r="E5" s="98"/>
    </row>
    <row r="6" spans="1:9" s="70" customFormat="1" ht="30.75" customHeight="1">
      <c r="A6" s="58" t="s">
        <v>3</v>
      </c>
      <c r="B6" s="103">
        <f>C6+D6</f>
        <v>465574</v>
      </c>
      <c r="C6" s="154">
        <v>246405</v>
      </c>
      <c r="D6" s="154">
        <v>219169</v>
      </c>
      <c r="E6" s="69"/>
      <c r="G6" s="128"/>
      <c r="H6" s="128"/>
      <c r="I6" s="128"/>
    </row>
    <row r="7" spans="1:9" s="70" customFormat="1" ht="27.95" customHeight="1">
      <c r="A7" s="63" t="s">
        <v>46</v>
      </c>
      <c r="B7" s="82">
        <f>C7+D7</f>
        <v>8452</v>
      </c>
      <c r="C7" s="82">
        <v>5223</v>
      </c>
      <c r="D7" s="82">
        <v>3229</v>
      </c>
      <c r="E7" s="69"/>
      <c r="F7" s="70" t="s">
        <v>34</v>
      </c>
      <c r="G7" s="128"/>
      <c r="H7" s="128"/>
      <c r="I7" s="128"/>
    </row>
    <row r="8" spans="1:9" s="73" customFormat="1" ht="27.95" customHeight="1">
      <c r="A8" s="71" t="s">
        <v>39</v>
      </c>
      <c r="B8" s="82">
        <v>1800</v>
      </c>
      <c r="C8" s="82" t="s">
        <v>19</v>
      </c>
      <c r="D8" s="82">
        <v>1800</v>
      </c>
      <c r="E8" s="72"/>
      <c r="G8" s="128"/>
      <c r="H8" s="128"/>
      <c r="I8" s="128"/>
    </row>
    <row r="9" spans="1:9" s="73" customFormat="1" ht="27.95" customHeight="1">
      <c r="A9" s="74" t="s">
        <v>40</v>
      </c>
      <c r="B9" s="171">
        <f t="shared" ref="B9:B14" si="0">C9+D9</f>
        <v>6513.5</v>
      </c>
      <c r="C9" s="82">
        <v>2596.5</v>
      </c>
      <c r="D9" s="82">
        <v>3917</v>
      </c>
      <c r="E9" s="72"/>
      <c r="F9" s="99"/>
      <c r="G9" s="136"/>
      <c r="H9" s="136"/>
      <c r="I9" s="136"/>
    </row>
    <row r="10" spans="1:9" s="73" customFormat="1" ht="27.95" customHeight="1">
      <c r="A10" s="71" t="s">
        <v>41</v>
      </c>
      <c r="B10" s="171">
        <f t="shared" si="0"/>
        <v>18989.5</v>
      </c>
      <c r="C10" s="82">
        <v>8964.5</v>
      </c>
      <c r="D10" s="82">
        <v>10025</v>
      </c>
      <c r="E10" s="72"/>
      <c r="G10" s="131"/>
      <c r="H10" s="131"/>
      <c r="I10" s="131"/>
    </row>
    <row r="11" spans="1:9" s="73" customFormat="1" ht="27.95" customHeight="1">
      <c r="A11" s="71" t="s">
        <v>42</v>
      </c>
      <c r="B11" s="171">
        <f t="shared" si="0"/>
        <v>12206.5</v>
      </c>
      <c r="C11" s="82">
        <v>4550</v>
      </c>
      <c r="D11" s="82">
        <v>7656.5</v>
      </c>
      <c r="E11" s="72"/>
      <c r="G11" s="128"/>
      <c r="H11" s="128"/>
      <c r="I11" s="128"/>
    </row>
    <row r="12" spans="1:9" s="63" customFormat="1" ht="27.95" customHeight="1">
      <c r="A12" s="71" t="s">
        <v>43</v>
      </c>
      <c r="B12" s="82">
        <f t="shared" si="0"/>
        <v>40579</v>
      </c>
      <c r="C12" s="82">
        <v>18703</v>
      </c>
      <c r="D12" s="82">
        <v>21876</v>
      </c>
      <c r="E12" s="75"/>
      <c r="F12" s="81"/>
      <c r="G12" s="136"/>
      <c r="H12" s="136"/>
      <c r="I12" s="136"/>
    </row>
    <row r="13" spans="1:9" s="63" customFormat="1" ht="27.95" customHeight="1">
      <c r="A13" s="71" t="s">
        <v>44</v>
      </c>
      <c r="B13" s="82">
        <f t="shared" si="0"/>
        <v>270124</v>
      </c>
      <c r="C13" s="82">
        <v>150870</v>
      </c>
      <c r="D13" s="82">
        <v>119254</v>
      </c>
      <c r="E13" s="75"/>
      <c r="G13" s="131"/>
      <c r="H13" s="131"/>
      <c r="I13" s="131"/>
    </row>
    <row r="14" spans="1:9" s="63" customFormat="1" ht="27.95" customHeight="1">
      <c r="A14" s="76" t="s">
        <v>35</v>
      </c>
      <c r="B14" s="171">
        <f t="shared" si="0"/>
        <v>106909.5</v>
      </c>
      <c r="C14" s="82">
        <v>55498.5</v>
      </c>
      <c r="D14" s="82">
        <v>51411</v>
      </c>
      <c r="E14" s="75"/>
      <c r="F14" s="81"/>
      <c r="G14" s="128"/>
      <c r="H14" s="128"/>
      <c r="I14" s="128"/>
    </row>
    <row r="15" spans="1:9" s="63" customFormat="1" ht="33" customHeight="1">
      <c r="A15" s="5"/>
      <c r="B15" s="182" t="s">
        <v>65</v>
      </c>
      <c r="C15" s="182"/>
      <c r="D15" s="182"/>
      <c r="E15" s="75"/>
    </row>
    <row r="16" spans="1:9" s="70" customFormat="1" ht="30.75" customHeight="1">
      <c r="A16" s="58" t="s">
        <v>3</v>
      </c>
      <c r="B16" s="49">
        <f>B6*100/B6</f>
        <v>100</v>
      </c>
      <c r="C16" s="49">
        <f>C6*100/C6</f>
        <v>100</v>
      </c>
      <c r="D16" s="49">
        <f>D6*100/D6</f>
        <v>100</v>
      </c>
      <c r="E16" s="69"/>
      <c r="F16" s="77"/>
      <c r="G16" s="120"/>
      <c r="H16" s="137"/>
      <c r="I16" s="78"/>
    </row>
    <row r="17" spans="1:13" s="70" customFormat="1" ht="27.95" customHeight="1">
      <c r="A17" s="63" t="s">
        <v>46</v>
      </c>
      <c r="B17" s="50">
        <f t="shared" ref="B17:B24" si="1">ROUND(B7*100/$B$6,1)</f>
        <v>1.8</v>
      </c>
      <c r="C17" s="50">
        <f>ROUND(C7*100/$C$6,1)</f>
        <v>2.1</v>
      </c>
      <c r="D17" s="50">
        <f t="shared" ref="D17:D24" si="2">ROUND(D7*100/$D$6,1)</f>
        <v>1.5</v>
      </c>
      <c r="E17" s="69"/>
      <c r="F17" s="77"/>
      <c r="G17" s="120"/>
      <c r="H17" s="50"/>
      <c r="I17" s="50"/>
      <c r="J17" s="78"/>
    </row>
    <row r="18" spans="1:13" s="73" customFormat="1" ht="27.95" customHeight="1">
      <c r="A18" s="71" t="s">
        <v>39</v>
      </c>
      <c r="B18" s="50">
        <f t="shared" si="1"/>
        <v>0.4</v>
      </c>
      <c r="C18" s="50" t="s">
        <v>19</v>
      </c>
      <c r="D18" s="50">
        <f t="shared" si="2"/>
        <v>0.8</v>
      </c>
      <c r="E18" s="72"/>
      <c r="G18" s="120"/>
      <c r="H18" s="50"/>
      <c r="I18" s="50"/>
    </row>
    <row r="19" spans="1:13" s="73" customFormat="1" ht="27.95" customHeight="1">
      <c r="A19" s="74" t="s">
        <v>40</v>
      </c>
      <c r="B19" s="50">
        <f t="shared" si="1"/>
        <v>1.4</v>
      </c>
      <c r="C19" s="50">
        <f>C9*100/C6</f>
        <v>1.0537529676751689</v>
      </c>
      <c r="D19" s="50">
        <f t="shared" si="2"/>
        <v>1.8</v>
      </c>
      <c r="E19" s="72"/>
      <c r="F19" s="100"/>
      <c r="G19" s="120"/>
      <c r="H19" s="50"/>
      <c r="I19" s="50"/>
      <c r="K19" s="100"/>
      <c r="L19" s="100"/>
      <c r="M19" s="100"/>
    </row>
    <row r="20" spans="1:13" s="73" customFormat="1" ht="27.95" customHeight="1">
      <c r="A20" s="71" t="s">
        <v>45</v>
      </c>
      <c r="B20" s="50">
        <f t="shared" si="1"/>
        <v>4.0999999999999996</v>
      </c>
      <c r="C20" s="50">
        <f>C10*100/C6</f>
        <v>3.6381161096568659</v>
      </c>
      <c r="D20" s="50">
        <f t="shared" si="2"/>
        <v>4.5999999999999996</v>
      </c>
      <c r="E20" s="72"/>
      <c r="F20" s="100"/>
      <c r="G20" s="120"/>
      <c r="H20" s="50"/>
      <c r="I20" s="50"/>
    </row>
    <row r="21" spans="1:13" s="73" customFormat="1" ht="27.95" customHeight="1">
      <c r="A21" s="71" t="s">
        <v>42</v>
      </c>
      <c r="B21" s="50">
        <f t="shared" si="1"/>
        <v>2.6</v>
      </c>
      <c r="C21" s="50">
        <f t="shared" ref="C21:C24" si="3">ROUND(C11*100/$C$6,1)</f>
        <v>1.8</v>
      </c>
      <c r="D21" s="50">
        <f>D11*100/D6</f>
        <v>3.4934228837107439</v>
      </c>
      <c r="E21" s="72"/>
      <c r="G21" s="120"/>
      <c r="H21" s="50"/>
      <c r="I21" s="50"/>
    </row>
    <row r="22" spans="1:13" s="63" customFormat="1" ht="27.95" customHeight="1">
      <c r="A22" s="71" t="s">
        <v>43</v>
      </c>
      <c r="B22" s="50">
        <f t="shared" si="1"/>
        <v>8.6999999999999993</v>
      </c>
      <c r="C22" s="50">
        <f t="shared" si="3"/>
        <v>7.6</v>
      </c>
      <c r="D22" s="50">
        <f t="shared" si="2"/>
        <v>10</v>
      </c>
      <c r="E22" s="75"/>
      <c r="F22" s="101"/>
      <c r="G22" s="120"/>
      <c r="H22" s="50"/>
      <c r="I22" s="50"/>
      <c r="K22" s="101"/>
      <c r="L22" s="101"/>
      <c r="M22" s="101"/>
    </row>
    <row r="23" spans="1:13" s="63" customFormat="1" ht="27.95" customHeight="1">
      <c r="A23" s="71" t="s">
        <v>44</v>
      </c>
      <c r="B23" s="50">
        <f t="shared" si="1"/>
        <v>58</v>
      </c>
      <c r="C23" s="50">
        <f t="shared" si="3"/>
        <v>61.2</v>
      </c>
      <c r="D23" s="50">
        <f t="shared" si="2"/>
        <v>54.4</v>
      </c>
      <c r="E23" s="75"/>
      <c r="G23" s="120"/>
      <c r="H23" s="50"/>
      <c r="I23" s="50"/>
    </row>
    <row r="24" spans="1:13" s="75" customFormat="1" ht="27.95" customHeight="1">
      <c r="A24" s="76" t="s">
        <v>35</v>
      </c>
      <c r="B24" s="50">
        <f t="shared" si="1"/>
        <v>23</v>
      </c>
      <c r="C24" s="50">
        <f t="shared" si="3"/>
        <v>22.5</v>
      </c>
      <c r="D24" s="50">
        <f t="shared" si="2"/>
        <v>23.5</v>
      </c>
      <c r="G24" s="120"/>
      <c r="H24" s="50"/>
      <c r="I24" s="50"/>
    </row>
    <row r="25" spans="1:13" s="63" customFormat="1" ht="5.0999999999999996" customHeight="1">
      <c r="A25" s="79"/>
      <c r="B25" s="67"/>
      <c r="C25" s="79"/>
      <c r="D25" s="79"/>
      <c r="E25" s="79"/>
    </row>
    <row r="26" spans="1:13" s="63" customFormat="1" ht="9" customHeight="1">
      <c r="A26" s="75"/>
      <c r="B26" s="64"/>
      <c r="C26" s="75"/>
      <c r="D26" s="75"/>
      <c r="E26" s="75"/>
    </row>
    <row r="27" spans="1:13" s="5" customFormat="1" ht="20.25" customHeight="1">
      <c r="A27" s="102" t="s">
        <v>54</v>
      </c>
      <c r="B27" s="33"/>
      <c r="C27" s="33"/>
      <c r="D27" s="33"/>
      <c r="F27" s="35"/>
      <c r="G27" s="35"/>
      <c r="H27" s="35"/>
      <c r="I27" s="35"/>
    </row>
    <row r="28" spans="1:13" ht="30.75" customHeight="1">
      <c r="A28" s="5"/>
      <c r="B28" s="80"/>
      <c r="C28" s="80"/>
      <c r="D28" s="80"/>
    </row>
  </sheetData>
  <mergeCells count="3">
    <mergeCell ref="B4:D4"/>
    <mergeCell ref="B15:D15"/>
    <mergeCell ref="A4:A5"/>
  </mergeCells>
  <phoneticPr fontId="2" type="noConversion"/>
  <pageMargins left="0.70866141732283472" right="1.1417322834645669" top="0.78740157480314965" bottom="0.59055118110236227" header="0.51181102362204722" footer="0.51181102362204722"/>
  <pageSetup paperSize="9" scale="62" firstPageNumber="12" orientation="portrait" useFirstPageNumber="1" r:id="rId1"/>
  <headerFooter alignWithMargins="0">
    <oddHeader>&amp;L&amp;"TH SarabunPSK,Regular"&amp;16 28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8"/>
  <sheetViews>
    <sheetView workbookViewId="0">
      <selection activeCell="C13" sqref="C13"/>
    </sheetView>
  </sheetViews>
  <sheetFormatPr defaultColWidth="9.09765625" defaultRowHeight="26.25" customHeight="1"/>
  <cols>
    <col min="1" max="1" width="33.69921875" style="3" customWidth="1"/>
    <col min="2" max="4" width="18.69921875" style="2" customWidth="1"/>
    <col min="5" max="5" width="0.8984375" style="2" customWidth="1"/>
    <col min="6" max="6" width="9.09765625" style="2"/>
    <col min="7" max="7" width="10.3984375" style="2" bestFit="1" customWidth="1"/>
    <col min="8" max="16384" width="9.09765625" style="2"/>
  </cols>
  <sheetData>
    <row r="1" spans="1:11" s="3" customFormat="1" ht="30" customHeight="1">
      <c r="A1" s="185" t="s">
        <v>106</v>
      </c>
      <c r="B1" s="185"/>
      <c r="C1" s="185"/>
      <c r="D1" s="185"/>
      <c r="E1" s="185"/>
      <c r="F1" s="26"/>
    </row>
    <row r="2" spans="1:11" s="3" customFormat="1" ht="6" customHeight="1">
      <c r="B2" s="23"/>
      <c r="C2" s="23"/>
      <c r="D2" s="23"/>
      <c r="E2" s="26"/>
      <c r="F2" s="26"/>
    </row>
    <row r="3" spans="1:11" s="10" customFormat="1" ht="27.95" customHeight="1">
      <c r="A3" s="176" t="s">
        <v>21</v>
      </c>
      <c r="B3" s="178" t="s">
        <v>94</v>
      </c>
      <c r="C3" s="178"/>
      <c r="D3" s="178"/>
      <c r="E3" s="97"/>
    </row>
    <row r="4" spans="1:11" s="10" customFormat="1" ht="27.95" customHeight="1">
      <c r="A4" s="177"/>
      <c r="B4" s="141" t="s">
        <v>0</v>
      </c>
      <c r="C4" s="141" t="s">
        <v>1</v>
      </c>
      <c r="D4" s="141" t="s">
        <v>2</v>
      </c>
      <c r="E4" s="105"/>
      <c r="F4" s="28"/>
      <c r="K4" s="29"/>
    </row>
    <row r="5" spans="1:11" s="13" customFormat="1" ht="24.95" customHeight="1">
      <c r="A5" s="11" t="s">
        <v>3</v>
      </c>
      <c r="B5" s="103">
        <f>C5+D5</f>
        <v>465574</v>
      </c>
      <c r="C5" s="103">
        <v>246405</v>
      </c>
      <c r="D5" s="103">
        <v>219169</v>
      </c>
      <c r="E5" s="30"/>
      <c r="F5" s="30"/>
      <c r="G5" s="120"/>
      <c r="H5" s="120"/>
      <c r="I5" s="120"/>
    </row>
    <row r="6" spans="1:11" s="13" customFormat="1" ht="20.25" customHeight="1">
      <c r="A6" s="21" t="s">
        <v>23</v>
      </c>
      <c r="B6" s="171">
        <f t="shared" ref="B6:B12" si="0">C6+D6</f>
        <v>19784.5</v>
      </c>
      <c r="C6" s="82">
        <v>7847.5</v>
      </c>
      <c r="D6" s="82">
        <v>11937</v>
      </c>
      <c r="E6" s="14"/>
      <c r="F6" s="17"/>
      <c r="G6" s="138"/>
      <c r="H6" s="138"/>
      <c r="I6" s="138"/>
    </row>
    <row r="7" spans="1:11" s="13" customFormat="1" ht="20.25" customHeight="1">
      <c r="A7" s="5" t="s">
        <v>22</v>
      </c>
      <c r="B7" s="82">
        <f t="shared" si="0"/>
        <v>110143</v>
      </c>
      <c r="C7" s="82">
        <v>52011</v>
      </c>
      <c r="D7" s="82">
        <v>58132</v>
      </c>
      <c r="E7" s="14"/>
      <c r="G7" s="119"/>
      <c r="H7" s="120"/>
      <c r="I7" s="137"/>
    </row>
    <row r="8" spans="1:11" s="13" customFormat="1" ht="20.25" customHeight="1">
      <c r="A8" s="22" t="s">
        <v>24</v>
      </c>
      <c r="B8" s="82">
        <f t="shared" si="0"/>
        <v>109834</v>
      </c>
      <c r="C8" s="82">
        <v>61708</v>
      </c>
      <c r="D8" s="82">
        <v>48126</v>
      </c>
      <c r="E8" s="14"/>
      <c r="G8" s="120"/>
      <c r="H8" s="120"/>
      <c r="I8" s="120"/>
    </row>
    <row r="9" spans="1:11" s="13" customFormat="1" ht="20.25" customHeight="1">
      <c r="A9" s="22" t="s">
        <v>25</v>
      </c>
      <c r="B9" s="171">
        <f t="shared" si="0"/>
        <v>83583.5</v>
      </c>
      <c r="C9" s="82">
        <v>51606.5</v>
      </c>
      <c r="D9" s="82">
        <v>31977</v>
      </c>
      <c r="E9" s="14"/>
      <c r="G9" s="120"/>
      <c r="H9" s="120"/>
      <c r="I9" s="120"/>
      <c r="J9" s="5"/>
    </row>
    <row r="10" spans="1:11" s="5" customFormat="1" ht="20.25" customHeight="1">
      <c r="A10" s="5" t="s">
        <v>26</v>
      </c>
      <c r="B10" s="82">
        <f>C10+D10</f>
        <v>66747.5</v>
      </c>
      <c r="C10" s="82">
        <f>C11+C12</f>
        <v>37804.5</v>
      </c>
      <c r="D10" s="82">
        <f>D11+D12</f>
        <v>28943</v>
      </c>
      <c r="E10" s="16"/>
      <c r="G10" s="120"/>
      <c r="H10" s="120"/>
      <c r="I10" s="120"/>
    </row>
    <row r="11" spans="1:11" s="5" customFormat="1" ht="20.25" customHeight="1">
      <c r="A11" s="24" t="s">
        <v>27</v>
      </c>
      <c r="B11" s="171">
        <f t="shared" si="0"/>
        <v>46140.5</v>
      </c>
      <c r="C11" s="82">
        <v>25915.5</v>
      </c>
      <c r="D11" s="82">
        <v>20225</v>
      </c>
      <c r="E11" s="31"/>
      <c r="G11" s="120"/>
      <c r="H11" s="120"/>
      <c r="I11" s="120"/>
    </row>
    <row r="12" spans="1:11" s="5" customFormat="1" ht="20.25" customHeight="1">
      <c r="A12" s="24" t="s">
        <v>28</v>
      </c>
      <c r="B12" s="82">
        <f t="shared" si="0"/>
        <v>20607</v>
      </c>
      <c r="C12" s="82">
        <v>11889</v>
      </c>
      <c r="D12" s="82">
        <v>8718</v>
      </c>
      <c r="G12" s="120"/>
      <c r="H12" s="120"/>
      <c r="I12" s="120"/>
    </row>
    <row r="13" spans="1:11" s="5" customFormat="1" ht="20.25" customHeight="1">
      <c r="A13" s="25" t="s">
        <v>36</v>
      </c>
      <c r="B13" s="82">
        <v>172</v>
      </c>
      <c r="C13" s="82">
        <v>172</v>
      </c>
      <c r="D13" s="82" t="s">
        <v>19</v>
      </c>
      <c r="E13" s="31"/>
      <c r="F13" s="31"/>
      <c r="G13" s="120"/>
      <c r="H13" s="120"/>
      <c r="I13" s="120"/>
    </row>
    <row r="14" spans="1:11" s="5" customFormat="1" ht="20.25" customHeight="1">
      <c r="A14" s="5" t="s">
        <v>51</v>
      </c>
      <c r="B14" s="82">
        <f>C14+D14</f>
        <v>73584.5</v>
      </c>
      <c r="C14" s="82">
        <f>C15+C16+C17</f>
        <v>34155.5</v>
      </c>
      <c r="D14" s="82">
        <f>D15+D16+D17</f>
        <v>39429</v>
      </c>
      <c r="E14" s="31"/>
      <c r="F14" s="31"/>
      <c r="G14" s="120"/>
      <c r="H14" s="120"/>
      <c r="I14" s="120"/>
    </row>
    <row r="15" spans="1:11" s="13" customFormat="1" ht="20.25" customHeight="1">
      <c r="A15" s="25" t="s">
        <v>29</v>
      </c>
      <c r="B15" s="82">
        <f>C15+D15</f>
        <v>36647</v>
      </c>
      <c r="C15" s="82">
        <v>17732</v>
      </c>
      <c r="D15" s="82">
        <v>18915</v>
      </c>
      <c r="E15" s="30"/>
      <c r="F15" s="30"/>
      <c r="G15" s="120"/>
      <c r="H15" s="120"/>
      <c r="I15" s="120"/>
    </row>
    <row r="16" spans="1:11" s="13" customFormat="1" ht="20.25" customHeight="1">
      <c r="A16" s="25" t="s">
        <v>30</v>
      </c>
      <c r="B16" s="171">
        <f>C16+D16</f>
        <v>25486.5</v>
      </c>
      <c r="C16" s="82">
        <v>12223.5</v>
      </c>
      <c r="D16" s="82">
        <v>13263</v>
      </c>
      <c r="E16" s="14"/>
      <c r="G16" s="120"/>
      <c r="H16" s="120"/>
      <c r="I16" s="120"/>
    </row>
    <row r="17" spans="1:12" s="13" customFormat="1" ht="20.25" customHeight="1">
      <c r="A17" s="25" t="s">
        <v>31</v>
      </c>
      <c r="B17" s="82">
        <f>C17+D17</f>
        <v>11451</v>
      </c>
      <c r="C17" s="82">
        <v>4200</v>
      </c>
      <c r="D17" s="82">
        <v>7251</v>
      </c>
      <c r="E17" s="14"/>
      <c r="G17" s="120"/>
      <c r="H17" s="120"/>
      <c r="I17" s="120"/>
    </row>
    <row r="18" spans="1:12" s="13" customFormat="1" ht="20.25" customHeight="1">
      <c r="A18" s="25" t="s">
        <v>37</v>
      </c>
      <c r="B18" s="82" t="s">
        <v>19</v>
      </c>
      <c r="C18" s="82" t="s">
        <v>19</v>
      </c>
      <c r="D18" s="82" t="s">
        <v>19</v>
      </c>
      <c r="E18" s="14"/>
      <c r="G18" s="120"/>
      <c r="H18" s="120"/>
      <c r="I18" s="120"/>
    </row>
    <row r="19" spans="1:12" s="13" customFormat="1" ht="20.25" customHeight="1">
      <c r="A19" s="25" t="s">
        <v>38</v>
      </c>
      <c r="B19" s="82">
        <f>C19+D19</f>
        <v>1724</v>
      </c>
      <c r="C19" s="82">
        <v>1101</v>
      </c>
      <c r="D19" s="82">
        <v>623</v>
      </c>
      <c r="E19" s="14"/>
      <c r="G19" s="120"/>
      <c r="H19" s="120"/>
      <c r="I19" s="120"/>
    </row>
    <row r="20" spans="1:12" s="5" customFormat="1" ht="33" customHeight="1">
      <c r="B20" s="173" t="s">
        <v>67</v>
      </c>
      <c r="C20" s="173"/>
      <c r="D20" s="173"/>
      <c r="E20" s="31"/>
    </row>
    <row r="21" spans="1:12" s="5" customFormat="1" ht="24.95" customHeight="1">
      <c r="A21" s="28" t="s">
        <v>3</v>
      </c>
      <c r="B21" s="32">
        <v>100</v>
      </c>
      <c r="C21" s="32">
        <v>100</v>
      </c>
      <c r="D21" s="32">
        <v>100</v>
      </c>
      <c r="E21" s="31"/>
      <c r="F21" s="33"/>
      <c r="G21" s="130"/>
      <c r="H21" s="150"/>
      <c r="I21" s="33"/>
      <c r="K21" s="33"/>
    </row>
    <row r="22" spans="1:12" s="5" customFormat="1" ht="20.25" customHeight="1">
      <c r="A22" s="21" t="s">
        <v>23</v>
      </c>
      <c r="B22" s="34">
        <f t="shared" ref="B22:B35" si="1">ROUND(B6*100/$B$5,1)</f>
        <v>4.2</v>
      </c>
      <c r="C22" s="34">
        <f>ROUND(C6*100/$C$5,1)</f>
        <v>3.2</v>
      </c>
      <c r="D22" s="34">
        <f t="shared" ref="D22:D35" si="2">ROUND(D6*100/$D$5,1)</f>
        <v>5.4</v>
      </c>
      <c r="F22" s="33"/>
      <c r="G22" s="130"/>
      <c r="H22" s="33"/>
      <c r="K22" s="33"/>
      <c r="L22" s="35"/>
    </row>
    <row r="23" spans="1:12" s="5" customFormat="1" ht="20.25" customHeight="1">
      <c r="A23" s="5" t="s">
        <v>22</v>
      </c>
      <c r="B23" s="34">
        <f t="shared" si="1"/>
        <v>23.7</v>
      </c>
      <c r="C23" s="34">
        <f t="shared" ref="C23:C35" si="3">ROUND(C7*100/$C$5,1)</f>
        <v>21.1</v>
      </c>
      <c r="D23" s="34">
        <f t="shared" si="2"/>
        <v>26.5</v>
      </c>
      <c r="E23" s="31"/>
      <c r="F23" s="40"/>
      <c r="G23" s="130"/>
      <c r="H23" s="33"/>
    </row>
    <row r="24" spans="1:12" s="5" customFormat="1" ht="20.25" customHeight="1">
      <c r="A24" s="22" t="s">
        <v>24</v>
      </c>
      <c r="B24" s="34">
        <f t="shared" si="1"/>
        <v>23.6</v>
      </c>
      <c r="C24" s="34">
        <f t="shared" si="3"/>
        <v>25</v>
      </c>
      <c r="D24" s="34">
        <f t="shared" si="2"/>
        <v>22</v>
      </c>
      <c r="F24" s="33"/>
      <c r="G24" s="130"/>
      <c r="H24" s="33"/>
    </row>
    <row r="25" spans="1:12" s="5" customFormat="1" ht="20.25" customHeight="1">
      <c r="A25" s="22" t="s">
        <v>25</v>
      </c>
      <c r="B25" s="34">
        <f t="shared" si="1"/>
        <v>18</v>
      </c>
      <c r="C25" s="34">
        <f t="shared" si="3"/>
        <v>20.9</v>
      </c>
      <c r="D25" s="34">
        <f t="shared" si="2"/>
        <v>14.6</v>
      </c>
      <c r="F25" s="33"/>
      <c r="G25" s="130"/>
      <c r="H25" s="33"/>
    </row>
    <row r="26" spans="1:12" s="5" customFormat="1" ht="20.25" customHeight="1">
      <c r="A26" s="5" t="s">
        <v>26</v>
      </c>
      <c r="B26" s="34">
        <f t="shared" si="1"/>
        <v>14.3</v>
      </c>
      <c r="C26" s="34">
        <f t="shared" si="3"/>
        <v>15.3</v>
      </c>
      <c r="D26" s="34">
        <f t="shared" si="2"/>
        <v>13.2</v>
      </c>
      <c r="F26" s="33"/>
      <c r="G26" s="130"/>
      <c r="H26" s="151"/>
      <c r="I26" s="33"/>
      <c r="L26" s="33"/>
    </row>
    <row r="27" spans="1:12" s="5" customFormat="1" ht="20.25" customHeight="1">
      <c r="A27" s="24" t="s">
        <v>27</v>
      </c>
      <c r="B27" s="34">
        <f t="shared" si="1"/>
        <v>9.9</v>
      </c>
      <c r="C27" s="34">
        <f t="shared" si="3"/>
        <v>10.5</v>
      </c>
      <c r="D27" s="34">
        <f t="shared" si="2"/>
        <v>9.1999999999999993</v>
      </c>
      <c r="F27" s="33"/>
      <c r="G27" s="130"/>
      <c r="H27" s="33"/>
      <c r="K27" s="33"/>
    </row>
    <row r="28" spans="1:12" s="5" customFormat="1" ht="20.25" customHeight="1">
      <c r="A28" s="24" t="s">
        <v>28</v>
      </c>
      <c r="B28" s="34">
        <f t="shared" si="1"/>
        <v>4.4000000000000004</v>
      </c>
      <c r="C28" s="34">
        <f t="shared" si="3"/>
        <v>4.8</v>
      </c>
      <c r="D28" s="34">
        <f t="shared" si="2"/>
        <v>4</v>
      </c>
      <c r="F28" s="33"/>
      <c r="G28" s="130"/>
      <c r="H28" s="33"/>
    </row>
    <row r="29" spans="1:12" s="5" customFormat="1" ht="20.25" customHeight="1">
      <c r="A29" s="25" t="s">
        <v>36</v>
      </c>
      <c r="B29" s="34">
        <f>B13*100/B10</f>
        <v>0.25768755384096781</v>
      </c>
      <c r="C29" s="34">
        <f t="shared" si="3"/>
        <v>0.1</v>
      </c>
      <c r="D29" s="34" t="s">
        <v>19</v>
      </c>
      <c r="F29" s="33"/>
      <c r="G29" s="130"/>
      <c r="H29" s="33"/>
    </row>
    <row r="30" spans="1:12" s="5" customFormat="1" ht="20.25" customHeight="1">
      <c r="A30" s="5" t="s">
        <v>51</v>
      </c>
      <c r="B30" s="34">
        <f t="shared" si="1"/>
        <v>15.8</v>
      </c>
      <c r="C30" s="34">
        <f t="shared" si="3"/>
        <v>13.9</v>
      </c>
      <c r="D30" s="34">
        <f>D14*100/D5</f>
        <v>17.990226720019709</v>
      </c>
      <c r="F30" s="33"/>
      <c r="G30" s="130"/>
      <c r="H30" s="151"/>
      <c r="I30" s="33"/>
    </row>
    <row r="31" spans="1:12" s="5" customFormat="1" ht="20.25" customHeight="1">
      <c r="A31" s="25" t="s">
        <v>29</v>
      </c>
      <c r="B31" s="34">
        <f t="shared" si="1"/>
        <v>7.9</v>
      </c>
      <c r="C31" s="34">
        <f t="shared" si="3"/>
        <v>7.2</v>
      </c>
      <c r="D31" s="34">
        <f t="shared" si="2"/>
        <v>8.6</v>
      </c>
      <c r="G31" s="130"/>
      <c r="H31" s="33"/>
    </row>
    <row r="32" spans="1:12" s="5" customFormat="1" ht="20.25" customHeight="1">
      <c r="A32" s="25" t="s">
        <v>30</v>
      </c>
      <c r="B32" s="34">
        <f t="shared" si="1"/>
        <v>5.5</v>
      </c>
      <c r="C32" s="34">
        <v>5.3</v>
      </c>
      <c r="D32" s="34">
        <f t="shared" si="2"/>
        <v>6.1</v>
      </c>
      <c r="G32" s="130"/>
      <c r="H32" s="33"/>
    </row>
    <row r="33" spans="1:8" s="5" customFormat="1" ht="20.25" customHeight="1">
      <c r="A33" s="25" t="s">
        <v>31</v>
      </c>
      <c r="B33" s="34">
        <f t="shared" si="1"/>
        <v>2.5</v>
      </c>
      <c r="C33" s="34">
        <f t="shared" si="3"/>
        <v>1.7</v>
      </c>
      <c r="D33" s="34">
        <f t="shared" si="2"/>
        <v>3.3</v>
      </c>
      <c r="F33" s="33"/>
      <c r="G33" s="130"/>
      <c r="H33" s="33"/>
    </row>
    <row r="34" spans="1:8" s="5" customFormat="1" ht="20.25" customHeight="1">
      <c r="A34" s="25" t="s">
        <v>37</v>
      </c>
      <c r="B34" s="34" t="s">
        <v>19</v>
      </c>
      <c r="C34" s="34" t="s">
        <v>19</v>
      </c>
      <c r="D34" s="34" t="s">
        <v>19</v>
      </c>
      <c r="G34" s="130"/>
      <c r="H34" s="145"/>
    </row>
    <row r="35" spans="1:8" s="5" customFormat="1" ht="20.25" customHeight="1">
      <c r="A35" s="25" t="s">
        <v>38</v>
      </c>
      <c r="B35" s="34">
        <f t="shared" si="1"/>
        <v>0.4</v>
      </c>
      <c r="C35" s="34">
        <f t="shared" si="3"/>
        <v>0.4</v>
      </c>
      <c r="D35" s="34">
        <f t="shared" si="2"/>
        <v>0.3</v>
      </c>
      <c r="G35" s="130"/>
      <c r="H35" s="33"/>
    </row>
    <row r="36" spans="1:8" s="5" customFormat="1" ht="6" customHeight="1">
      <c r="A36" s="36"/>
      <c r="B36" s="37"/>
      <c r="C36" s="38"/>
      <c r="D36" s="39"/>
      <c r="E36" s="8"/>
    </row>
    <row r="37" spans="1:8" ht="3" customHeight="1">
      <c r="A37" s="5"/>
    </row>
    <row r="38" spans="1:8" ht="14.25" customHeight="1">
      <c r="A38" s="149" t="s">
        <v>68</v>
      </c>
      <c r="B38" s="80"/>
      <c r="C38" s="80"/>
      <c r="D38" s="80"/>
      <c r="G38" s="129"/>
    </row>
  </sheetData>
  <mergeCells count="4">
    <mergeCell ref="B3:D3"/>
    <mergeCell ref="B20:D20"/>
    <mergeCell ref="A1:E1"/>
    <mergeCell ref="A3:A4"/>
  </mergeCells>
  <phoneticPr fontId="2" type="noConversion"/>
  <pageMargins left="1.1811023622047245" right="0.31496062992125984" top="0.78740157480314965" bottom="0" header="0.51181102362204722" footer="0"/>
  <pageSetup paperSize="9" scale="71" firstPageNumber="7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2018-01-10T06:41:31Z</cp:lastPrinted>
  <dcterms:created xsi:type="dcterms:W3CDTF">2000-11-20T04:06:35Z</dcterms:created>
  <dcterms:modified xsi:type="dcterms:W3CDTF">2018-02-01T03:25:13Z</dcterms:modified>
</cp:coreProperties>
</file>