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ตารางสถิติ61\5.สถิติสุขภาพ\"/>
    </mc:Choice>
  </mc:AlternateContent>
  <bookViews>
    <workbookView xWindow="0" yWindow="0" windowWidth="20490" windowHeight="7755"/>
  </bookViews>
  <sheets>
    <sheet name="T-5.3" sheetId="1" r:id="rId1"/>
  </sheets>
  <definedNames>
    <definedName name="_xlnm.Print_Area" localSheetId="0">'T-5.3'!$A$1:$T$28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O24" i="1"/>
  <c r="M24" i="1"/>
  <c r="L24" i="1"/>
  <c r="H24" i="1"/>
  <c r="N24" i="1" s="1"/>
  <c r="E24" i="1"/>
  <c r="K24" i="1" s="1"/>
  <c r="P23" i="1"/>
  <c r="O23" i="1"/>
  <c r="M23" i="1"/>
  <c r="L23" i="1"/>
  <c r="H23" i="1"/>
  <c r="N23" i="1" s="1"/>
  <c r="E23" i="1"/>
  <c r="K23" i="1" s="1"/>
  <c r="P22" i="1"/>
  <c r="O22" i="1"/>
  <c r="M22" i="1"/>
  <c r="L22" i="1"/>
  <c r="H22" i="1"/>
  <c r="N22" i="1" s="1"/>
  <c r="E22" i="1"/>
  <c r="K22" i="1" s="1"/>
  <c r="P21" i="1"/>
  <c r="O21" i="1"/>
  <c r="M21" i="1"/>
  <c r="L21" i="1"/>
  <c r="H21" i="1"/>
  <c r="N21" i="1" s="1"/>
  <c r="E21" i="1"/>
  <c r="K21" i="1" s="1"/>
  <c r="P20" i="1"/>
  <c r="O20" i="1"/>
  <c r="M20" i="1"/>
  <c r="L20" i="1"/>
  <c r="H20" i="1"/>
  <c r="N20" i="1" s="1"/>
  <c r="E20" i="1"/>
  <c r="K20" i="1" s="1"/>
  <c r="P19" i="1"/>
  <c r="O19" i="1"/>
  <c r="M19" i="1"/>
  <c r="L19" i="1"/>
  <c r="H19" i="1"/>
  <c r="N19" i="1" s="1"/>
  <c r="E19" i="1"/>
  <c r="K19" i="1" s="1"/>
  <c r="P18" i="1"/>
  <c r="O18" i="1"/>
  <c r="M18" i="1"/>
  <c r="L18" i="1"/>
  <c r="H18" i="1"/>
  <c r="N18" i="1" s="1"/>
  <c r="E18" i="1"/>
  <c r="K18" i="1" s="1"/>
  <c r="P17" i="1"/>
  <c r="O17" i="1"/>
  <c r="M17" i="1"/>
  <c r="L17" i="1"/>
  <c r="H17" i="1"/>
  <c r="N17" i="1" s="1"/>
  <c r="E17" i="1"/>
  <c r="K17" i="1" s="1"/>
  <c r="P16" i="1"/>
  <c r="O16" i="1"/>
  <c r="M16" i="1"/>
  <c r="L16" i="1"/>
  <c r="H16" i="1"/>
  <c r="N16" i="1" s="1"/>
  <c r="E16" i="1"/>
  <c r="K16" i="1" s="1"/>
  <c r="P15" i="1"/>
  <c r="O15" i="1"/>
  <c r="M15" i="1"/>
  <c r="L15" i="1"/>
  <c r="H15" i="1"/>
  <c r="N15" i="1" s="1"/>
  <c r="E15" i="1"/>
  <c r="K15" i="1" s="1"/>
  <c r="P14" i="1"/>
  <c r="O14" i="1"/>
  <c r="M14" i="1"/>
  <c r="L14" i="1"/>
  <c r="H14" i="1"/>
  <c r="N14" i="1" s="1"/>
  <c r="E14" i="1"/>
  <c r="K14" i="1" s="1"/>
  <c r="P12" i="1"/>
  <c r="O12" i="1"/>
  <c r="M12" i="1"/>
  <c r="L12" i="1"/>
  <c r="H12" i="1"/>
  <c r="H10" i="1" s="1"/>
  <c r="N10" i="1" s="1"/>
  <c r="E12" i="1"/>
  <c r="K12" i="1" s="1"/>
  <c r="M10" i="1"/>
  <c r="J10" i="1"/>
  <c r="P10" i="1" s="1"/>
  <c r="I10" i="1"/>
  <c r="O10" i="1" s="1"/>
  <c r="G10" i="1"/>
  <c r="F10" i="1"/>
  <c r="L10" i="1" s="1"/>
  <c r="E10" i="1"/>
  <c r="K10" i="1" s="1"/>
  <c r="N12" i="1" l="1"/>
</calcChain>
</file>

<file path=xl/sharedStrings.xml><?xml version="1.0" encoding="utf-8"?>
<sst xmlns="http://schemas.openxmlformats.org/spreadsheetml/2006/main" count="69" uniqueCount="48">
  <si>
    <t>ตาราง</t>
  </si>
  <si>
    <t>การตาย จำแนกตามสาเหตุที่สำคัญ และเพศ พ.ศ. 2559 - 2560</t>
  </si>
  <si>
    <t>Table</t>
  </si>
  <si>
    <t>Deaths by Leading Causes of Death and Sex: 2016 -2017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</si>
  <si>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</si>
  <si>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</si>
  <si>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</si>
  <si>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</si>
  <si>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</si>
  <si>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</si>
  <si>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2559 (2016)</t>
  </si>
  <si>
    <t>2560 (2017)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</si>
  <si>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</si>
  <si>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</si>
  <si>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</si>
  <si>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</si>
  <si>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</si>
  <si>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</si>
  <si>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</si>
  <si>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</si>
  <si>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</si>
  <si>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</si>
  <si>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</si>
  <si>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</si>
  <si>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</si>
  <si>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</si>
  <si>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</si>
  <si>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</si>
  <si>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</si>
  <si>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</si>
  <si>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</si>
  <si>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</si>
  <si>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</si>
  <si>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</si>
  <si>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</si>
  <si>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</si>
  <si>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</si>
  <si>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</si>
  <si>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</si>
  <si>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</si>
  <si>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</si>
  <si>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</si>
  <si>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</si>
  <si>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</si>
  <si>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</si>
  <si>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</si>
  <si>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สำนักงานสาธารณสุขจังหวัดตราด</t>
  </si>
  <si>
    <t xml:space="preserve"> Source:   Trat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</si>
</sst>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6" fillId="0" borderId="13" xfId="0" applyNumberFormat="1" applyFont="1" applyBorder="1" applyAlignment="1">
      <alignment horizontal="right" indent="1"/>
    </xf>
    <xf numFmtId="2" fontId="6" fillId="0" borderId="13" xfId="0" applyNumberFormat="1" applyFont="1" applyBorder="1" applyAlignment="1">
      <alignment horizontal="right" indent="1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7" fillId="0" borderId="13" xfId="0" applyFont="1" applyBorder="1" applyAlignment="1">
      <alignment horizontal="right" indent="1"/>
    </xf>
    <xf numFmtId="2" fontId="7" fillId="0" borderId="13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8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944100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944100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944100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944100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38098</xdr:colOff>
      <xdr:row>0</xdr:row>
      <xdr:rowOff>76198</xdr:rowOff>
    </xdr:from>
    <xdr:to>
      <xdr:col>20</xdr:col>
      <xdr:colOff>289438</xdr:colOff>
      <xdr:row>9</xdr:row>
      <xdr:rowOff>70779</xdr:rowOff>
    </xdr:to>
    <xdr:grpSp>
      <xdr:nvGrpSpPr>
        <xdr:cNvPr id="6" name="Group 5"/>
        <xdr:cNvGrpSpPr/>
      </xdr:nvGrpSpPr>
      <xdr:grpSpPr>
        <a:xfrm>
          <a:off x="9829798" y="76198"/>
          <a:ext cx="803790" cy="2137706"/>
          <a:chOff x="9505950" y="47623"/>
          <a:chExt cx="659848" cy="2061506"/>
        </a:xfrm>
      </xdr:grpSpPr>
      <xdr:sp macro="" textlink="">
        <xdr:nvSpPr>
          <xdr:cNvPr id="7" name="Flowchart: Delay 6"/>
          <xdr:cNvSpPr/>
        </xdr:nvSpPr>
        <xdr:spPr bwMode="auto">
          <a:xfrm rot="16200000">
            <a:off x="9482971" y="177043"/>
            <a:ext cx="485776" cy="22693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/>
          <xdr:cNvSpPr txBox="1"/>
        </xdr:nvSpPr>
        <xdr:spPr>
          <a:xfrm rot="5400000">
            <a:off x="9482137" y="1381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54</a:t>
            </a:r>
            <a:endParaRPr lang="th-TH" sz="1100"/>
          </a:p>
        </xdr:txBody>
      </xdr: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57286" y="771525"/>
            <a:ext cx="50851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tabSelected="1" workbookViewId="0">
      <selection activeCell="G14" sqref="G14"/>
    </sheetView>
  </sheetViews>
  <sheetFormatPr defaultRowHeight="21.75" x14ac:dyDescent="0.5"/>
  <cols>
    <col min="1" max="1" width="1.7109375" style="52" customWidth="1"/>
    <col min="2" max="2" width="5.85546875" style="52" customWidth="1"/>
    <col min="3" max="3" width="4.140625" style="52" customWidth="1"/>
    <col min="4" max="4" width="19.85546875" style="52" customWidth="1"/>
    <col min="5" max="10" width="6.42578125" style="52" customWidth="1"/>
    <col min="11" max="16" width="7.140625" style="52" customWidth="1"/>
    <col min="17" max="17" width="0.42578125" style="52" customWidth="1"/>
    <col min="18" max="18" width="33.42578125" style="52" customWidth="1"/>
    <col min="19" max="19" width="2.28515625" style="52" customWidth="1"/>
    <col min="20" max="20" width="6" style="52" customWidth="1"/>
    <col min="21" max="21" width="9" style="52" customWidth="1"/>
    <col min="22" max="16384" width="9.140625" style="52"/>
  </cols>
  <sheetData>
    <row r="1" spans="1:19" s="3" customFormat="1" x14ac:dyDescent="0.5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5">
      <c r="A2" s="4"/>
      <c r="B2" s="1" t="s">
        <v>2</v>
      </c>
      <c r="C2" s="2">
        <v>5.3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 x14ac:dyDescent="0.45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5" customFormat="1" ht="23.25" customHeight="1" x14ac:dyDescent="0.45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19" s="15" customFormat="1" ht="23.25" customHeight="1" x14ac:dyDescent="0.45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19" s="15" customFormat="1" ht="23.25" customHeight="1" x14ac:dyDescent="0.45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</row>
    <row r="7" spans="1:19" s="15" customFormat="1" ht="23.25" customHeight="1" x14ac:dyDescent="0.45">
      <c r="A7" s="16"/>
      <c r="B7" s="16"/>
      <c r="C7" s="16"/>
      <c r="D7" s="17"/>
      <c r="E7" s="25" t="s">
        <v>12</v>
      </c>
      <c r="F7" s="25" t="s">
        <v>13</v>
      </c>
      <c r="G7" s="25" t="s">
        <v>14</v>
      </c>
      <c r="H7" s="25" t="s">
        <v>12</v>
      </c>
      <c r="I7" s="25" t="s">
        <v>13</v>
      </c>
      <c r="J7" s="25" t="s">
        <v>14</v>
      </c>
      <c r="K7" s="25" t="s">
        <v>12</v>
      </c>
      <c r="L7" s="25" t="s">
        <v>13</v>
      </c>
      <c r="M7" s="25" t="s">
        <v>14</v>
      </c>
      <c r="N7" s="25" t="s">
        <v>12</v>
      </c>
      <c r="O7" s="25" t="s">
        <v>13</v>
      </c>
      <c r="P7" s="25" t="s">
        <v>14</v>
      </c>
      <c r="Q7" s="21"/>
      <c r="R7" s="16"/>
    </row>
    <row r="8" spans="1:19" s="15" customFormat="1" ht="23.25" customHeight="1" x14ac:dyDescent="0.45">
      <c r="A8" s="19"/>
      <c r="B8" s="19"/>
      <c r="C8" s="19"/>
      <c r="D8" s="20"/>
      <c r="E8" s="26" t="s">
        <v>15</v>
      </c>
      <c r="F8" s="26" t="s">
        <v>16</v>
      </c>
      <c r="G8" s="26" t="s">
        <v>17</v>
      </c>
      <c r="H8" s="26" t="s">
        <v>15</v>
      </c>
      <c r="I8" s="26" t="s">
        <v>16</v>
      </c>
      <c r="J8" s="26" t="s">
        <v>17</v>
      </c>
      <c r="K8" s="26" t="s">
        <v>15</v>
      </c>
      <c r="L8" s="26" t="s">
        <v>16</v>
      </c>
      <c r="M8" s="26" t="s">
        <v>17</v>
      </c>
      <c r="N8" s="26" t="s">
        <v>15</v>
      </c>
      <c r="O8" s="26" t="s">
        <v>16</v>
      </c>
      <c r="P8" s="26" t="s">
        <v>17</v>
      </c>
      <c r="Q8" s="18"/>
      <c r="R8" s="19"/>
    </row>
    <row r="9" spans="1:19" s="15" customFormat="1" ht="3" customHeight="1" x14ac:dyDescent="0.45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1"/>
      <c r="R9" s="27"/>
    </row>
    <row r="10" spans="1:19" s="15" customFormat="1" ht="24.75" customHeight="1" x14ac:dyDescent="0.45">
      <c r="A10" s="32" t="s">
        <v>18</v>
      </c>
      <c r="B10" s="32"/>
      <c r="C10" s="32"/>
      <c r="D10" s="33"/>
      <c r="E10" s="34">
        <f t="shared" ref="E10:J10" si="0">SUM(E11:E22)</f>
        <v>969</v>
      </c>
      <c r="F10" s="34">
        <f t="shared" si="0"/>
        <v>588</v>
      </c>
      <c r="G10" s="34">
        <f t="shared" si="0"/>
        <v>381</v>
      </c>
      <c r="H10" s="34">
        <f t="shared" si="0"/>
        <v>950</v>
      </c>
      <c r="I10" s="34">
        <f t="shared" si="0"/>
        <v>584</v>
      </c>
      <c r="J10" s="34">
        <f t="shared" si="0"/>
        <v>366</v>
      </c>
      <c r="K10" s="35">
        <f>E10*100000/218919</f>
        <v>442.62946569279046</v>
      </c>
      <c r="L10" s="35">
        <f>F10*100000/109073</f>
        <v>539.08850036214278</v>
      </c>
      <c r="M10" s="35">
        <f>G10*100000/109846</f>
        <v>346.849225279027</v>
      </c>
      <c r="N10" s="35">
        <f>H10*100000/220209</f>
        <v>431.40834389148489</v>
      </c>
      <c r="O10" s="35">
        <f>I10*100000/109670</f>
        <v>532.50661074131483</v>
      </c>
      <c r="P10" s="35">
        <f>J10*100000/110539</f>
        <v>331.10485891857172</v>
      </c>
      <c r="Q10" s="36"/>
      <c r="R10" s="37" t="s">
        <v>15</v>
      </c>
      <c r="S10" s="38"/>
    </row>
    <row r="11" spans="1:19" s="15" customFormat="1" ht="21" customHeight="1" x14ac:dyDescent="0.45">
      <c r="A11" s="39" t="s">
        <v>19</v>
      </c>
      <c r="B11" s="39"/>
      <c r="C11" s="39"/>
      <c r="D11" s="40"/>
      <c r="E11" s="41"/>
      <c r="F11" s="41"/>
      <c r="G11" s="41"/>
      <c r="H11" s="41"/>
      <c r="I11" s="41"/>
      <c r="J11" s="41"/>
      <c r="K11" s="42"/>
      <c r="L11" s="42"/>
      <c r="M11" s="42"/>
      <c r="N11" s="42"/>
      <c r="O11" s="42"/>
      <c r="P11" s="42"/>
      <c r="Q11" s="36"/>
      <c r="R11" s="43" t="s">
        <v>20</v>
      </c>
      <c r="S11" s="38"/>
    </row>
    <row r="12" spans="1:19" s="15" customFormat="1" ht="21" customHeight="1" x14ac:dyDescent="0.45">
      <c r="C12" s="43"/>
      <c r="D12" s="43"/>
      <c r="E12" s="41">
        <f>SUM(F12:G12)</f>
        <v>273</v>
      </c>
      <c r="F12" s="41">
        <v>170</v>
      </c>
      <c r="G12" s="41">
        <v>103</v>
      </c>
      <c r="H12" s="41">
        <f>SUM(I12:J12)</f>
        <v>324</v>
      </c>
      <c r="I12" s="41">
        <v>203</v>
      </c>
      <c r="J12" s="41">
        <v>121</v>
      </c>
      <c r="K12" s="42">
        <f>E12*100000/218919</f>
        <v>124.70365751716388</v>
      </c>
      <c r="L12" s="42">
        <f>F12*100000/109073</f>
        <v>155.85892017272835</v>
      </c>
      <c r="M12" s="42">
        <f>G12*100000/109846</f>
        <v>93.767638330025676</v>
      </c>
      <c r="N12" s="42">
        <f>H12*100000/220209</f>
        <v>147.13295096930642</v>
      </c>
      <c r="O12" s="42">
        <f>I12*100000/109670</f>
        <v>185.10075681590226</v>
      </c>
      <c r="P12" s="42">
        <f>J12*100000/110539</f>
        <v>109.46362822171361</v>
      </c>
      <c r="Q12" s="44"/>
      <c r="R12" s="43" t="s">
        <v>21</v>
      </c>
      <c r="S12" s="38"/>
    </row>
    <row r="13" spans="1:19" s="15" customFormat="1" ht="21" customHeight="1" x14ac:dyDescent="0.45">
      <c r="A13" s="43" t="s">
        <v>22</v>
      </c>
      <c r="B13" s="43"/>
      <c r="C13" s="43"/>
      <c r="D13" s="43"/>
      <c r="E13" s="41"/>
      <c r="F13" s="41"/>
      <c r="G13" s="41"/>
      <c r="H13" s="41"/>
      <c r="I13" s="41"/>
      <c r="J13" s="41"/>
      <c r="K13" s="42"/>
      <c r="L13" s="42"/>
      <c r="M13" s="42"/>
      <c r="N13" s="42"/>
      <c r="O13" s="42"/>
      <c r="P13" s="42"/>
      <c r="Q13" s="44"/>
      <c r="R13" s="43" t="s">
        <v>23</v>
      </c>
      <c r="S13" s="38"/>
    </row>
    <row r="14" spans="1:19" s="15" customFormat="1" ht="21" customHeight="1" x14ac:dyDescent="0.45">
      <c r="A14" s="43"/>
      <c r="B14" s="43" t="s">
        <v>24</v>
      </c>
      <c r="C14" s="43"/>
      <c r="D14" s="43"/>
      <c r="E14" s="41">
        <f t="shared" ref="E14:E24" si="1">SUM(F14:G14)</f>
        <v>113</v>
      </c>
      <c r="F14" s="41">
        <v>84</v>
      </c>
      <c r="G14" s="41">
        <v>29</v>
      </c>
      <c r="H14" s="41">
        <f t="shared" ref="H14:H24" si="2">SUM(I14:J14)</f>
        <v>88</v>
      </c>
      <c r="I14" s="41">
        <v>66</v>
      </c>
      <c r="J14" s="41">
        <v>22</v>
      </c>
      <c r="K14" s="42">
        <f t="shared" ref="K14:K24" si="3">E14*100000/218919</f>
        <v>51.61726483311179</v>
      </c>
      <c r="L14" s="42">
        <f t="shared" ref="L14:L24" si="4">F14*100000/109073</f>
        <v>77.012642908877538</v>
      </c>
      <c r="M14" s="42">
        <f t="shared" ref="M14:M24" si="5">G14*100000/109846</f>
        <v>26.400597199715968</v>
      </c>
      <c r="N14" s="42">
        <f>H14*100000/220209</f>
        <v>39.96203606573755</v>
      </c>
      <c r="O14" s="42">
        <f>I14*100000/109670</f>
        <v>60.180541624874621</v>
      </c>
      <c r="P14" s="42">
        <f>J14*100000/110539</f>
        <v>19.902477858493384</v>
      </c>
      <c r="Q14" s="44"/>
      <c r="R14" s="43" t="s">
        <v>25</v>
      </c>
      <c r="S14" s="38"/>
    </row>
    <row r="15" spans="1:19" s="15" customFormat="1" ht="21" customHeight="1" x14ac:dyDescent="0.45">
      <c r="A15" s="43" t="s">
        <v>26</v>
      </c>
      <c r="B15" s="43"/>
      <c r="C15" s="43"/>
      <c r="D15" s="43"/>
      <c r="E15" s="41">
        <f t="shared" si="1"/>
        <v>131</v>
      </c>
      <c r="F15" s="41">
        <v>61</v>
      </c>
      <c r="G15" s="41">
        <v>70</v>
      </c>
      <c r="H15" s="41">
        <f t="shared" si="2"/>
        <v>121</v>
      </c>
      <c r="I15" s="41">
        <v>74</v>
      </c>
      <c r="J15" s="41">
        <v>47</v>
      </c>
      <c r="K15" s="42">
        <f t="shared" si="3"/>
        <v>59.83948401006765</v>
      </c>
      <c r="L15" s="42">
        <f t="shared" si="4"/>
        <v>55.92584782668488</v>
      </c>
      <c r="M15" s="42">
        <f t="shared" si="5"/>
        <v>63.725579447590263</v>
      </c>
      <c r="N15" s="42">
        <f t="shared" ref="N15:N24" si="6">H15*100000/220209</f>
        <v>54.947799590389131</v>
      </c>
      <c r="O15" s="42">
        <f t="shared" ref="O15:O24" si="7">I15*100000/109670</f>
        <v>67.47515273092003</v>
      </c>
      <c r="P15" s="42">
        <f t="shared" ref="P15:P24" si="8">J15*100000/110539</f>
        <v>42.51892997041768</v>
      </c>
      <c r="Q15" s="44"/>
      <c r="R15" s="43" t="s">
        <v>27</v>
      </c>
      <c r="S15" s="38"/>
    </row>
    <row r="16" spans="1:19" s="15" customFormat="1" ht="21" customHeight="1" x14ac:dyDescent="0.45">
      <c r="A16" s="43" t="s">
        <v>28</v>
      </c>
      <c r="B16" s="45"/>
      <c r="C16" s="45"/>
      <c r="D16" s="45"/>
      <c r="E16" s="41">
        <f t="shared" si="1"/>
        <v>98</v>
      </c>
      <c r="F16" s="41">
        <v>64</v>
      </c>
      <c r="G16" s="41">
        <v>34</v>
      </c>
      <c r="H16" s="41">
        <f t="shared" si="2"/>
        <v>89</v>
      </c>
      <c r="I16" s="41">
        <v>52</v>
      </c>
      <c r="J16" s="41">
        <v>37</v>
      </c>
      <c r="K16" s="42">
        <f t="shared" si="3"/>
        <v>44.765415518981904</v>
      </c>
      <c r="L16" s="42">
        <f t="shared" si="4"/>
        <v>58.676299359144792</v>
      </c>
      <c r="M16" s="42">
        <f t="shared" si="5"/>
        <v>30.952424303115272</v>
      </c>
      <c r="N16" s="42">
        <f t="shared" si="6"/>
        <v>40.41615011193911</v>
      </c>
      <c r="O16" s="42">
        <f t="shared" si="7"/>
        <v>47.414972189295156</v>
      </c>
      <c r="P16" s="42">
        <f t="shared" si="8"/>
        <v>33.472349125647959</v>
      </c>
      <c r="Q16" s="44"/>
      <c r="R16" s="43" t="s">
        <v>29</v>
      </c>
      <c r="S16" s="38"/>
    </row>
    <row r="17" spans="1:19" s="15" customFormat="1" ht="21" customHeight="1" x14ac:dyDescent="0.45">
      <c r="A17" s="43" t="s">
        <v>30</v>
      </c>
      <c r="B17" s="45"/>
      <c r="C17" s="45"/>
      <c r="D17" s="45"/>
      <c r="E17" s="41">
        <f t="shared" si="1"/>
        <v>183</v>
      </c>
      <c r="F17" s="41">
        <v>115</v>
      </c>
      <c r="G17" s="41">
        <v>68</v>
      </c>
      <c r="H17" s="41">
        <f t="shared" si="2"/>
        <v>175</v>
      </c>
      <c r="I17" s="41">
        <v>95</v>
      </c>
      <c r="J17" s="41">
        <v>80</v>
      </c>
      <c r="K17" s="42">
        <f t="shared" si="3"/>
        <v>83.592561632384587</v>
      </c>
      <c r="L17" s="42">
        <f t="shared" si="4"/>
        <v>105.4339754109633</v>
      </c>
      <c r="M17" s="42">
        <f t="shared" si="5"/>
        <v>61.904848606230544</v>
      </c>
      <c r="N17" s="42">
        <f t="shared" si="6"/>
        <v>79.469958085273532</v>
      </c>
      <c r="O17" s="42">
        <f t="shared" si="7"/>
        <v>86.623506884289228</v>
      </c>
      <c r="P17" s="42">
        <f t="shared" si="8"/>
        <v>72.372646758157757</v>
      </c>
      <c r="Q17" s="44"/>
      <c r="R17" s="43" t="s">
        <v>31</v>
      </c>
      <c r="S17" s="38"/>
    </row>
    <row r="18" spans="1:19" s="15" customFormat="1" ht="21" customHeight="1" x14ac:dyDescent="0.45">
      <c r="A18" s="43" t="s">
        <v>32</v>
      </c>
      <c r="B18" s="43"/>
      <c r="C18" s="43"/>
      <c r="D18" s="43"/>
      <c r="E18" s="41">
        <f t="shared" si="1"/>
        <v>43</v>
      </c>
      <c r="F18" s="41">
        <v>15</v>
      </c>
      <c r="G18" s="41">
        <v>28</v>
      </c>
      <c r="H18" s="41">
        <f t="shared" si="2"/>
        <v>47</v>
      </c>
      <c r="I18" s="41">
        <v>32</v>
      </c>
      <c r="J18" s="41">
        <v>15</v>
      </c>
      <c r="K18" s="42">
        <f t="shared" si="3"/>
        <v>19.641968033838999</v>
      </c>
      <c r="L18" s="42">
        <f t="shared" si="4"/>
        <v>13.752257662299561</v>
      </c>
      <c r="M18" s="42">
        <f t="shared" si="5"/>
        <v>25.490231779036105</v>
      </c>
      <c r="N18" s="42">
        <f t="shared" si="6"/>
        <v>21.343360171473464</v>
      </c>
      <c r="O18" s="42">
        <f t="shared" si="7"/>
        <v>29.178444424181635</v>
      </c>
      <c r="P18" s="42">
        <f t="shared" si="8"/>
        <v>13.569871267154578</v>
      </c>
      <c r="Q18" s="44"/>
      <c r="R18" s="43" t="s">
        <v>33</v>
      </c>
      <c r="S18" s="38"/>
    </row>
    <row r="19" spans="1:19" s="15" customFormat="1" ht="21" customHeight="1" x14ac:dyDescent="0.45">
      <c r="A19" s="43" t="s">
        <v>34</v>
      </c>
      <c r="B19" s="45"/>
      <c r="C19" s="45"/>
      <c r="D19" s="45"/>
      <c r="E19" s="41">
        <f t="shared" si="1"/>
        <v>48</v>
      </c>
      <c r="F19" s="41">
        <v>26</v>
      </c>
      <c r="G19" s="41">
        <v>22</v>
      </c>
      <c r="H19" s="41">
        <f t="shared" si="2"/>
        <v>37</v>
      </c>
      <c r="I19" s="41">
        <v>22</v>
      </c>
      <c r="J19" s="41">
        <v>15</v>
      </c>
      <c r="K19" s="42">
        <f t="shared" si="3"/>
        <v>21.925917805215629</v>
      </c>
      <c r="L19" s="42">
        <f t="shared" si="4"/>
        <v>23.837246614652571</v>
      </c>
      <c r="M19" s="42">
        <f t="shared" si="5"/>
        <v>20.028039254956941</v>
      </c>
      <c r="N19" s="42">
        <f t="shared" si="6"/>
        <v>16.802219709457834</v>
      </c>
      <c r="O19" s="42">
        <f t="shared" si="7"/>
        <v>20.060180541624874</v>
      </c>
      <c r="P19" s="42">
        <f t="shared" si="8"/>
        <v>13.569871267154578</v>
      </c>
      <c r="Q19" s="44"/>
      <c r="R19" s="43" t="s">
        <v>35</v>
      </c>
      <c r="S19" s="38"/>
    </row>
    <row r="20" spans="1:19" s="15" customFormat="1" ht="21" customHeight="1" x14ac:dyDescent="0.45">
      <c r="A20" s="43" t="s">
        <v>36</v>
      </c>
      <c r="B20" s="45"/>
      <c r="C20" s="45"/>
      <c r="D20" s="45"/>
      <c r="E20" s="41">
        <f t="shared" si="1"/>
        <v>31</v>
      </c>
      <c r="F20" s="41">
        <v>25</v>
      </c>
      <c r="G20" s="41">
        <v>6</v>
      </c>
      <c r="H20" s="41">
        <f t="shared" si="2"/>
        <v>26</v>
      </c>
      <c r="I20" s="41">
        <v>19</v>
      </c>
      <c r="J20" s="41">
        <v>7</v>
      </c>
      <c r="K20" s="42">
        <f t="shared" si="3"/>
        <v>14.160488582535093</v>
      </c>
      <c r="L20" s="42">
        <f t="shared" si="4"/>
        <v>22.920429437165936</v>
      </c>
      <c r="M20" s="42">
        <f t="shared" si="5"/>
        <v>5.4621925240791658</v>
      </c>
      <c r="N20" s="42">
        <f t="shared" si="6"/>
        <v>11.80696520124064</v>
      </c>
      <c r="O20" s="42">
        <f t="shared" si="7"/>
        <v>17.324701376857846</v>
      </c>
      <c r="P20" s="42">
        <f t="shared" si="8"/>
        <v>6.3326065913388039</v>
      </c>
      <c r="Q20" s="44"/>
      <c r="R20" s="43" t="s">
        <v>37</v>
      </c>
      <c r="S20" s="38"/>
    </row>
    <row r="21" spans="1:19" s="15" customFormat="1" ht="21" customHeight="1" x14ac:dyDescent="0.45">
      <c r="A21" s="43" t="s">
        <v>38</v>
      </c>
      <c r="B21" s="45"/>
      <c r="C21" s="45"/>
      <c r="D21" s="45"/>
      <c r="E21" s="41">
        <f t="shared" si="1"/>
        <v>27</v>
      </c>
      <c r="F21" s="41">
        <v>14</v>
      </c>
      <c r="G21" s="41">
        <v>13</v>
      </c>
      <c r="H21" s="41">
        <f t="shared" si="2"/>
        <v>27</v>
      </c>
      <c r="I21" s="41">
        <v>10</v>
      </c>
      <c r="J21" s="41">
        <v>17</v>
      </c>
      <c r="K21" s="42">
        <f t="shared" si="3"/>
        <v>12.333328765433791</v>
      </c>
      <c r="L21" s="42">
        <f t="shared" si="4"/>
        <v>12.835440484812924</v>
      </c>
      <c r="M21" s="42">
        <f t="shared" si="5"/>
        <v>11.834750468838191</v>
      </c>
      <c r="N21" s="42">
        <f t="shared" si="6"/>
        <v>12.261079247442202</v>
      </c>
      <c r="O21" s="42">
        <f t="shared" si="7"/>
        <v>9.1182638825567608</v>
      </c>
      <c r="P21" s="42">
        <f t="shared" si="8"/>
        <v>15.379187436108523</v>
      </c>
      <c r="Q21" s="44"/>
      <c r="R21" s="43" t="s">
        <v>39</v>
      </c>
      <c r="S21" s="38"/>
    </row>
    <row r="22" spans="1:19" s="15" customFormat="1" ht="21" customHeight="1" x14ac:dyDescent="0.45">
      <c r="A22" s="43" t="s">
        <v>40</v>
      </c>
      <c r="B22" s="45"/>
      <c r="C22" s="45"/>
      <c r="D22" s="45"/>
      <c r="E22" s="41">
        <f t="shared" si="1"/>
        <v>22</v>
      </c>
      <c r="F22" s="41">
        <v>14</v>
      </c>
      <c r="G22" s="41">
        <v>8</v>
      </c>
      <c r="H22" s="41">
        <f t="shared" si="2"/>
        <v>16</v>
      </c>
      <c r="I22" s="41">
        <v>11</v>
      </c>
      <c r="J22" s="41">
        <v>5</v>
      </c>
      <c r="K22" s="42">
        <f t="shared" si="3"/>
        <v>10.049378994057163</v>
      </c>
      <c r="L22" s="42">
        <f t="shared" si="4"/>
        <v>12.835440484812924</v>
      </c>
      <c r="M22" s="42">
        <f t="shared" si="5"/>
        <v>7.2829233654388874</v>
      </c>
      <c r="N22" s="42">
        <f t="shared" si="6"/>
        <v>7.2658247392250086</v>
      </c>
      <c r="O22" s="42">
        <f t="shared" si="7"/>
        <v>10.030090270812437</v>
      </c>
      <c r="P22" s="42">
        <f t="shared" si="8"/>
        <v>4.5232904223848598</v>
      </c>
      <c r="Q22" s="44"/>
      <c r="R22" s="43" t="s">
        <v>41</v>
      </c>
      <c r="S22" s="38"/>
    </row>
    <row r="23" spans="1:19" s="15" customFormat="1" ht="21" customHeight="1" x14ac:dyDescent="0.45">
      <c r="A23" s="43" t="s">
        <v>42</v>
      </c>
      <c r="B23" s="43"/>
      <c r="C23" s="43"/>
      <c r="D23" s="43"/>
      <c r="E23" s="41">
        <f t="shared" si="1"/>
        <v>20</v>
      </c>
      <c r="F23" s="41">
        <v>11</v>
      </c>
      <c r="G23" s="41">
        <v>9</v>
      </c>
      <c r="H23" s="41">
        <f t="shared" si="2"/>
        <v>9</v>
      </c>
      <c r="I23" s="41">
        <v>6</v>
      </c>
      <c r="J23" s="41">
        <v>3</v>
      </c>
      <c r="K23" s="42">
        <f t="shared" si="3"/>
        <v>9.1357990855065108</v>
      </c>
      <c r="L23" s="42">
        <f t="shared" si="4"/>
        <v>10.084988952353012</v>
      </c>
      <c r="M23" s="42">
        <f t="shared" si="5"/>
        <v>8.1932887861187478</v>
      </c>
      <c r="N23" s="42">
        <f t="shared" si="6"/>
        <v>4.0870264158140674</v>
      </c>
      <c r="O23" s="42">
        <f t="shared" si="7"/>
        <v>5.4709583295340565</v>
      </c>
      <c r="P23" s="42">
        <f t="shared" si="8"/>
        <v>2.7139742534309157</v>
      </c>
      <c r="Q23" s="44"/>
      <c r="R23" s="43" t="s">
        <v>43</v>
      </c>
    </row>
    <row r="24" spans="1:19" s="15" customFormat="1" ht="21" customHeight="1" x14ac:dyDescent="0.45">
      <c r="A24" s="43" t="s">
        <v>44</v>
      </c>
      <c r="B24" s="43"/>
      <c r="C24" s="43"/>
      <c r="D24" s="43"/>
      <c r="E24" s="41">
        <f t="shared" si="1"/>
        <v>704</v>
      </c>
      <c r="F24" s="41">
        <v>397</v>
      </c>
      <c r="G24" s="41">
        <v>307</v>
      </c>
      <c r="H24" s="41">
        <f t="shared" si="2"/>
        <v>646</v>
      </c>
      <c r="I24" s="41">
        <v>347</v>
      </c>
      <c r="J24" s="41">
        <v>299</v>
      </c>
      <c r="K24" s="42">
        <f t="shared" si="3"/>
        <v>321.58012780982921</v>
      </c>
      <c r="L24" s="42">
        <f t="shared" si="4"/>
        <v>363.97641946219505</v>
      </c>
      <c r="M24" s="42">
        <f t="shared" si="5"/>
        <v>279.48218414871729</v>
      </c>
      <c r="N24" s="42">
        <f t="shared" si="6"/>
        <v>293.35767384620976</v>
      </c>
      <c r="O24" s="42">
        <f t="shared" si="7"/>
        <v>316.40375672471959</v>
      </c>
      <c r="P24" s="42">
        <f t="shared" si="8"/>
        <v>270.49276725861461</v>
      </c>
      <c r="Q24" s="44"/>
      <c r="R24" s="43" t="s">
        <v>45</v>
      </c>
    </row>
    <row r="25" spans="1:19" s="15" customFormat="1" ht="3" customHeight="1" x14ac:dyDescent="0.45">
      <c r="A25" s="46"/>
      <c r="B25" s="47"/>
      <c r="C25" s="4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50"/>
      <c r="R25" s="47"/>
    </row>
    <row r="26" spans="1:19" s="15" customFormat="1" ht="3" customHeight="1" x14ac:dyDescent="0.45">
      <c r="A26" s="51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1:19" s="15" customFormat="1" ht="18.75" x14ac:dyDescent="0.45">
      <c r="A27" s="38"/>
      <c r="B27" s="38" t="s">
        <v>46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9" s="15" customFormat="1" ht="18.75" x14ac:dyDescent="0.45">
      <c r="A28" s="38"/>
      <c r="B28" s="38" t="s">
        <v>47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9" s="15" customFormat="1" ht="23.1" customHeight="1" x14ac:dyDescent="0.4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19" s="15" customFormat="1" ht="18" customHeight="1" x14ac:dyDescent="0.4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32" right="0.18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2018-09-01T00:16:30Z</dcterms:created>
  <dcterms:modified xsi:type="dcterms:W3CDTF">2018-09-01T00:16:39Z</dcterms:modified>
</cp:coreProperties>
</file>