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AEE0A74C-D8CF-4CD3-8577-9F3FD49B281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'3'!$A$1:$F$42</definedName>
  </definedNames>
  <calcPr calcId="191029"/>
</workbook>
</file>

<file path=xl/calcChain.xml><?xml version="1.0" encoding="utf-8"?>
<calcChain xmlns="http://schemas.openxmlformats.org/spreadsheetml/2006/main">
  <c r="F37" i="3" l="1"/>
  <c r="F36" i="3"/>
  <c r="F35" i="3"/>
  <c r="F34" i="3"/>
  <c r="F33" i="3"/>
  <c r="F32" i="3"/>
  <c r="F31" i="3"/>
  <c r="F30" i="3"/>
  <c r="F29" i="3"/>
  <c r="F28" i="3"/>
  <c r="F26" i="3"/>
  <c r="F25" i="3"/>
  <c r="F24" i="3"/>
  <c r="F23" i="3"/>
  <c r="F22" i="3"/>
  <c r="F21" i="3"/>
  <c r="F20" i="3"/>
  <c r="F19" i="3"/>
  <c r="F18" i="3"/>
  <c r="F17" i="3"/>
  <c r="E37" i="3"/>
  <c r="E36" i="3"/>
  <c r="E35" i="3"/>
  <c r="E34" i="3"/>
  <c r="E33" i="3"/>
  <c r="E32" i="3"/>
  <c r="E31" i="3"/>
  <c r="E30" i="3"/>
  <c r="E29" i="3"/>
  <c r="E28" i="3"/>
  <c r="E26" i="3"/>
  <c r="E25" i="3"/>
  <c r="E24" i="3"/>
  <c r="E23" i="3"/>
  <c r="E22" i="3"/>
  <c r="E21" i="3"/>
  <c r="E20" i="3"/>
  <c r="E19" i="3"/>
  <c r="E18" i="3"/>
  <c r="E17" i="3"/>
  <c r="D37" i="3"/>
  <c r="D36" i="3"/>
  <c r="D35" i="3"/>
  <c r="D34" i="3"/>
  <c r="D33" i="3"/>
  <c r="D32" i="3"/>
  <c r="D31" i="3"/>
  <c r="D30" i="3"/>
  <c r="D29" i="3"/>
  <c r="D28" i="3"/>
  <c r="D26" i="3"/>
  <c r="D25" i="3"/>
  <c r="D24" i="3"/>
  <c r="D23" i="3"/>
  <c r="D22" i="3"/>
  <c r="D21" i="3"/>
  <c r="D20" i="3"/>
  <c r="D19" i="3"/>
  <c r="D18" i="3"/>
  <c r="D17" i="3"/>
  <c r="C37" i="3"/>
  <c r="C36" i="3"/>
  <c r="C35" i="3"/>
  <c r="C34" i="3"/>
  <c r="C33" i="3"/>
  <c r="C32" i="3"/>
  <c r="C31" i="3"/>
  <c r="C30" i="3"/>
  <c r="C29" i="3"/>
  <c r="C28" i="3"/>
  <c r="C26" i="3"/>
  <c r="C25" i="3"/>
  <c r="C24" i="3"/>
  <c r="C23" i="3"/>
  <c r="C22" i="3"/>
  <c r="C21" i="3"/>
  <c r="C20" i="3"/>
  <c r="C19" i="3"/>
  <c r="C18" i="3"/>
  <c r="C17" i="3"/>
  <c r="C27" i="3" l="1"/>
  <c r="B36" i="3" l="1"/>
  <c r="F14" i="3"/>
  <c r="F6" i="3"/>
  <c r="F16" i="3" l="1"/>
  <c r="E16" i="3"/>
  <c r="D16" i="3"/>
  <c r="C16" i="3"/>
  <c r="F27" i="3"/>
  <c r="E27" i="3"/>
  <c r="D27" i="3"/>
  <c r="C15" i="3"/>
  <c r="C14" i="3"/>
  <c r="C13" i="3"/>
  <c r="C12" i="3"/>
  <c r="C11" i="3"/>
  <c r="C10" i="3"/>
  <c r="C9" i="3"/>
  <c r="C8" i="3"/>
  <c r="C7" i="3"/>
  <c r="C6" i="3"/>
  <c r="B27" i="3" l="1"/>
  <c r="C5" i="3"/>
  <c r="F5" i="3"/>
  <c r="B17" i="3"/>
  <c r="D6" i="3"/>
  <c r="E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D15" i="3"/>
  <c r="E15" i="3"/>
  <c r="F15" i="3"/>
  <c r="D5" i="3"/>
  <c r="E5" i="3" l="1"/>
  <c r="B5" i="3" s="1"/>
  <c r="B37" i="3"/>
  <c r="B35" i="3"/>
  <c r="B34" i="3"/>
  <c r="B33" i="3"/>
  <c r="B32" i="3"/>
  <c r="B31" i="3"/>
  <c r="B30" i="3"/>
  <c r="B29" i="3"/>
  <c r="B28" i="3"/>
  <c r="B26" i="3"/>
  <c r="B25" i="3"/>
  <c r="B24" i="3"/>
  <c r="B23" i="3"/>
  <c r="B22" i="3"/>
  <c r="B21" i="3"/>
  <c r="B20" i="3"/>
  <c r="B19" i="3"/>
  <c r="B18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<sst xmlns="http://schemas.openxmlformats.org/spreadsheetml/2006/main" count="42" uniqueCount="22">
  <si>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</si>
  <si>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</si>
  <si>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</si>
  <si>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</si>
  <si>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</si>
  <si>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</si>
  <si>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</si>
  <si>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</si>
  <si>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อาชีพ</t>
  </si>
  <si>
    <t xml:space="preserve"> 1. ผู้บัญญัติกฎหมาย ข้าราชการระดับอาวุโส และผู้จัดการ</t>
  </si>
  <si>
    <t xml:space="preserve"> 2. ผู้ประกอบวิชาชีพด้านต่างๆ</t>
  </si>
  <si>
    <t xml:space="preserve"> 3. ผู้ประกอบวิชาชีพช่างเทคนิคสาขาต่างๆ และอาชีพที่เกี่ยวข้อง</t>
  </si>
  <si>
    <t xml:space="preserve"> 4. เสมียน</t>
  </si>
  <si>
    <t xml:space="preserve"> 5. พนักงานบริการ และพนักงานในร้านค้า และตลาด</t>
  </si>
  <si>
    <t xml:space="preserve"> 6. ผู้ปฏิบัติงานที่มีฝีมือทางด้านการเกษตร และการประมง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</si>
  <si>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</si>
  <si>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</si>
  <si>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9. อาชีพขั้นพื้นฐานต่างๆ ในด้านการขาย และการให้บริการ</t>
  </si>
  <si>
    <t xml:space="preserve"> 10. คนงานซึ่งมิได้จำแนกไว้ในหมวดอื่น</t>
  </si>
  <si>
    <t xml:space="preserve">       สำนักงานสถิติแห่งชาติ  กระทรวงดิจิทัลเพื่อเศรษฐกิจและสังคม</t>
  </si>
  <si>
    <t>ตาราง 3 จำนวนประชากรอายุ 15 ปีขึ้นไปที่มีงานทำ จำแนกตามอาชีพและเพศ พ.ศ. 2563</t>
  </si>
  <si>
    <t>ที่มา: สรุปผลการสำรวจภาวะการทำงานของประชากร พ.ศ. 2563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</si>
</sst>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41" fontId="5" fillId="2" borderId="3" xfId="1" applyNumberFormat="1" applyFont="1" applyFill="1" applyBorder="1" applyAlignment="1">
      <alignment horizontal="right" vertical="center" wrapText="1"/>
    </xf>
    <xf numFmtId="41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/>
    </xf>
    <xf numFmtId="41" fontId="6" fillId="2" borderId="3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/>
    </xf>
    <xf numFmtId="41" fontId="6" fillId="3" borderId="3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/>
    </xf>
    <xf numFmtId="41" fontId="6" fillId="3" borderId="4" xfId="1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6" fillId="4" borderId="3" xfId="0" applyFont="1" applyFill="1" applyBorder="1" applyAlignment="1">
      <alignment horizontal="left" vertical="center"/>
    </xf>
    <xf numFmtId="41" fontId="6" fillId="4" borderId="3" xfId="1" applyNumberFormat="1" applyFont="1" applyFill="1" applyBorder="1" applyAlignment="1">
      <alignment horizontal="right" vertical="center" wrapText="1"/>
    </xf>
    <xf numFmtId="41" fontId="6" fillId="4" borderId="3" xfId="0" applyNumberFormat="1" applyFont="1" applyFill="1" applyBorder="1" applyAlignment="1">
      <alignment horizontal="right" vertical="center" wrapText="1"/>
    </xf>
    <xf numFmtId="3" fontId="4" fillId="4" borderId="0" xfId="0" applyNumberFormat="1" applyFont="1" applyFill="1"/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/>
    <xf numFmtId="3" fontId="4" fillId="4" borderId="0" xfId="0" applyNumberFormat="1" applyFont="1" applyFill="1" applyAlignment="1">
      <alignment horizontal="right"/>
    </xf>
    <xf numFmtId="187" fontId="5" fillId="4" borderId="1" xfId="1" applyNumberFormat="1" applyFont="1" applyFill="1" applyBorder="1" applyAlignment="1">
      <alignment horizontal="right" vertical="center" wrapText="1"/>
    </xf>
    <xf numFmtId="187" fontId="5" fillId="3" borderId="3" xfId="1" applyNumberFormat="1" applyFont="1" applyFill="1" applyBorder="1" applyAlignment="1">
      <alignment horizontal="right" vertical="center" wrapText="1"/>
    </xf>
    <xf numFmtId="187" fontId="6" fillId="3" borderId="3" xfId="1" applyNumberFormat="1" applyFont="1" applyFill="1" applyBorder="1" applyAlignment="1">
      <alignment horizontal="right" vertical="center" wrapText="1"/>
    </xf>
    <xf numFmtId="41" fontId="6" fillId="5" borderId="3" xfId="0" applyNumberFormat="1" applyFont="1" applyFill="1" applyBorder="1" applyAlignment="1">
      <alignment horizontal="right" vertical="center" wrapText="1"/>
    </xf>
    <xf numFmtId="41" fontId="6" fillId="5" borderId="4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1%20&#3611;&#3637;%202563/&#3605;&#3634;&#3619;&#3634;&#3591;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2%20&#3611;&#3637;%202563/&#3605;&#3634;&#3619;&#3634;&#3591;%203%20&#3652;&#3605;&#3619;&#3617;&#3634;&#3626;%202%206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3%20&#3611;&#3637;%202563/&#3605;&#3634;&#3619;&#3634;&#3591;%203%20&#3652;&#3605;&#3619;&#3617;&#3634;&#3626;%203%20256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5;&#3617;&#3637;&#3618;&#3660;%20%20&#3614;&#3621;&#3624;&#3619;&#3637;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19;&#3623;&#3617;&#3607;&#3640;&#3585;&#3652;&#3605;&#3619;&#3617;&#3634;&#3626;%20&#3649;&#3621;&#3632;&#3626;&#3619;&#3640;&#3611;&#3619;&#3634;&#3618;&#3611;&#3637;%20&#3614;.&#3624;.%202563/&#3626;&#3619;&#3640;&#3611;%20&#3585;&#3634;&#3619;&#3626;&#3635;&#3619;&#3623;&#3592;&#3616;&#3634;&#3623;&#3632;&#3585;&#3634;&#3619;&#3607;&#3635;&#3591;&#3634;&#3609;&#3586;&#3629;&#3591;&#3611;&#3619;&#3632;&#3594;&#3634;&#3585;&#3619;%20&#3592;.&#3617;&#3627;&#3634;&#3626;&#3634;&#3619;&#3588;&#3634;&#3617;%20&#3652;&#3605;&#3619;&#3617;&#3634;&#3626;%204%20&#3611;&#3637;%202563/&#3605;&#3634;&#3619;&#3634;&#3591;%203%20&#3652;&#3605;&#3619;&#3617;&#3634;&#3626;%204%202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 3"/>
      <sheetName val="ปรับตัวเลข ร้อยละ"/>
      <sheetName val="สมบูรณ์"/>
      <sheetName val="บทที่ 2 ข"/>
    </sheetNames>
    <sheetDataSet>
      <sheetData sheetId="0"/>
      <sheetData sheetId="1"/>
      <sheetData sheetId="2">
        <row r="7">
          <cell r="C7">
            <v>8542</v>
          </cell>
          <cell r="D7">
            <v>7366</v>
          </cell>
        </row>
        <row r="8">
          <cell r="C8">
            <v>5446</v>
          </cell>
          <cell r="D8">
            <v>11997</v>
          </cell>
        </row>
        <row r="10">
          <cell r="C10">
            <v>4897</v>
          </cell>
          <cell r="D10">
            <v>2901</v>
          </cell>
        </row>
        <row r="11">
          <cell r="C11">
            <v>1936</v>
          </cell>
          <cell r="D11">
            <v>4577</v>
          </cell>
        </row>
        <row r="12">
          <cell r="C12">
            <v>25665</v>
          </cell>
          <cell r="D12">
            <v>49032</v>
          </cell>
        </row>
        <row r="14">
          <cell r="C14">
            <v>87917</v>
          </cell>
          <cell r="D14">
            <v>53490</v>
          </cell>
        </row>
        <row r="16">
          <cell r="C16">
            <v>32661</v>
          </cell>
          <cell r="D16">
            <v>11591</v>
          </cell>
        </row>
        <row r="18">
          <cell r="C18">
            <v>12979</v>
          </cell>
          <cell r="D18">
            <v>5192</v>
          </cell>
        </row>
        <row r="20">
          <cell r="C20">
            <v>26216</v>
          </cell>
          <cell r="D20">
            <v>16118</v>
          </cell>
        </row>
        <row r="21">
          <cell r="C21" t="str">
            <v>-</v>
          </cell>
          <cell r="D21" t="str">
            <v>-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"/>
      <sheetName val="กำลังปรับ"/>
      <sheetName val="เสร็จ"/>
      <sheetName val="ตาราง ข ใส่บทที่ 2"/>
    </sheetNames>
    <sheetDataSet>
      <sheetData sheetId="0"/>
      <sheetData sheetId="1"/>
      <sheetData sheetId="2">
        <row r="7">
          <cell r="C7">
            <v>11837</v>
          </cell>
          <cell r="D7">
            <v>2540</v>
          </cell>
        </row>
        <row r="8">
          <cell r="C8">
            <v>6695</v>
          </cell>
          <cell r="D8">
            <v>12090</v>
          </cell>
        </row>
        <row r="10">
          <cell r="C10">
            <v>3326</v>
          </cell>
          <cell r="D10">
            <v>3905</v>
          </cell>
        </row>
        <row r="11">
          <cell r="C11">
            <v>4019</v>
          </cell>
          <cell r="D11">
            <v>6200</v>
          </cell>
        </row>
        <row r="12">
          <cell r="C12">
            <v>20899</v>
          </cell>
          <cell r="D12">
            <v>28009</v>
          </cell>
        </row>
        <row r="14">
          <cell r="C14">
            <v>99931</v>
          </cell>
          <cell r="D14">
            <v>57522</v>
          </cell>
        </row>
        <row r="16">
          <cell r="C16">
            <v>22519</v>
          </cell>
          <cell r="D16">
            <v>8107</v>
          </cell>
        </row>
        <row r="18">
          <cell r="C18">
            <v>13836</v>
          </cell>
          <cell r="D18">
            <v>6643</v>
          </cell>
        </row>
        <row r="20">
          <cell r="C20">
            <v>41077</v>
          </cell>
          <cell r="D20">
            <v>22344</v>
          </cell>
        </row>
        <row r="21">
          <cell r="C21" t="str">
            <v>-</v>
          </cell>
          <cell r="D21" t="str">
            <v>-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"/>
      <sheetName val="กำลังปรับ"/>
      <sheetName val="เสร็จ"/>
      <sheetName val="ตาราง ข ใส่บทที่ 2"/>
    </sheetNames>
    <sheetDataSet>
      <sheetData sheetId="0"/>
      <sheetData sheetId="1"/>
      <sheetData sheetId="2">
        <row r="7">
          <cell r="C7">
            <v>7606</v>
          </cell>
          <cell r="D7">
            <v>4304</v>
          </cell>
        </row>
        <row r="8">
          <cell r="C8">
            <v>7699</v>
          </cell>
          <cell r="D8">
            <v>13426</v>
          </cell>
        </row>
        <row r="10">
          <cell r="C10">
            <v>6296</v>
          </cell>
          <cell r="D10">
            <v>2573</v>
          </cell>
        </row>
        <row r="11">
          <cell r="C11">
            <v>4793</v>
          </cell>
          <cell r="D11">
            <v>10292</v>
          </cell>
        </row>
        <row r="12">
          <cell r="C12">
            <v>22949</v>
          </cell>
          <cell r="D12">
            <v>29957</v>
          </cell>
        </row>
        <row r="14">
          <cell r="C14">
            <v>122006</v>
          </cell>
          <cell r="D14">
            <v>96900</v>
          </cell>
        </row>
        <row r="16">
          <cell r="C16">
            <v>26986</v>
          </cell>
          <cell r="D16">
            <v>11198</v>
          </cell>
        </row>
        <row r="18">
          <cell r="C18">
            <v>14381</v>
          </cell>
          <cell r="D18">
            <v>8234</v>
          </cell>
        </row>
        <row r="20">
          <cell r="C20">
            <v>19860</v>
          </cell>
          <cell r="D20">
            <v>13401</v>
          </cell>
        </row>
        <row r="21">
          <cell r="C21" t="str">
            <v>-</v>
          </cell>
          <cell r="D21" t="str">
            <v>-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"/>
      <sheetName val="กำลังปรับ"/>
      <sheetName val="เสร็จ"/>
      <sheetName val="ตาราง ข ใส่บทที่ 2"/>
    </sheetNames>
    <sheetDataSet>
      <sheetData sheetId="0"/>
      <sheetData sheetId="1"/>
      <sheetData sheetId="2">
        <row r="7">
          <cell r="C7">
            <v>12572</v>
          </cell>
          <cell r="D7">
            <v>9870</v>
          </cell>
        </row>
        <row r="8">
          <cell r="C8">
            <v>10594</v>
          </cell>
          <cell r="D8">
            <v>16178</v>
          </cell>
        </row>
        <row r="10">
          <cell r="C10">
            <v>3962</v>
          </cell>
          <cell r="D10">
            <v>4970</v>
          </cell>
        </row>
        <row r="11">
          <cell r="C11">
            <v>5248</v>
          </cell>
          <cell r="D11">
            <v>7928</v>
          </cell>
        </row>
        <row r="12">
          <cell r="C12">
            <v>14410</v>
          </cell>
          <cell r="D12">
            <v>30562</v>
          </cell>
        </row>
        <row r="14">
          <cell r="C14">
            <v>121142</v>
          </cell>
          <cell r="D14">
            <v>84256</v>
          </cell>
        </row>
        <row r="16">
          <cell r="C16">
            <v>18894</v>
          </cell>
          <cell r="D16">
            <v>12167</v>
          </cell>
        </row>
        <row r="18">
          <cell r="C18">
            <v>19497</v>
          </cell>
          <cell r="D18">
            <v>4516</v>
          </cell>
        </row>
        <row r="20">
          <cell r="C20">
            <v>23447</v>
          </cell>
          <cell r="D20">
            <v>10296</v>
          </cell>
        </row>
        <row r="21">
          <cell r="C21">
            <v>0</v>
          </cell>
          <cell r="D21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42"/>
  <sheetViews>
    <sheetView tabSelected="1" zoomScaleNormal="100" zoomScalePageLayoutView="90" workbookViewId="0">
      <selection activeCell="I8" sqref="I8"/>
    </sheetView>
  </sheetViews>
  <sheetFormatPr defaultRowHeight="21" x14ac:dyDescent="0.35"/>
  <cols>
    <col min="1" max="1" width="50.5703125" style="16" customWidth="1"/>
    <col min="2" max="6" width="13.42578125" style="16" customWidth="1"/>
    <col min="7" max="16384" width="9.140625" style="16"/>
  </cols>
  <sheetData>
    <row r="1" spans="1:6" s="13" customFormat="1" ht="23.25" x14ac:dyDescent="0.35">
      <c r="A1" s="33" t="s">
        <v>20</v>
      </c>
      <c r="B1" s="33"/>
      <c r="C1" s="33"/>
      <c r="D1" s="33"/>
      <c r="E1" s="33"/>
      <c r="F1" s="33"/>
    </row>
    <row r="2" spans="1:6" ht="12.75" customHeight="1" x14ac:dyDescent="0.35">
      <c r="A2" s="14"/>
      <c r="B2" s="15"/>
      <c r="C2" s="15"/>
      <c r="D2" s="15"/>
      <c r="E2" s="15"/>
      <c r="F2" s="15"/>
    </row>
    <row r="3" spans="1:6" x14ac:dyDescent="0.35">
      <c r="A3" s="34" t="s">
        <v>8</v>
      </c>
      <c r="B3" s="36">
        <v>2563</v>
      </c>
      <c r="C3" s="36"/>
      <c r="D3" s="36"/>
      <c r="E3" s="36"/>
      <c r="F3" s="36"/>
    </row>
    <row r="4" spans="1:6" x14ac:dyDescent="0.35">
      <c r="A4" s="35"/>
      <c r="B4" s="17" t="s">
        <v>0</v>
      </c>
      <c r="C4" s="17" t="s">
        <v>1</v>
      </c>
      <c r="D4" s="17" t="s">
        <v>2</v>
      </c>
      <c r="E4" s="17" t="s">
        <v>7</v>
      </c>
      <c r="F4" s="17" t="s">
        <v>3</v>
      </c>
    </row>
    <row r="5" spans="1:6" s="20" customFormat="1" x14ac:dyDescent="0.35">
      <c r="A5" s="18" t="s">
        <v>4</v>
      </c>
      <c r="B5" s="28">
        <f>SUM(C5:F5)/4</f>
        <v>393348</v>
      </c>
      <c r="C5" s="19">
        <f t="shared" ref="C5:C15" si="0">SUM(C16,C27)</f>
        <v>368523</v>
      </c>
      <c r="D5" s="19">
        <f t="shared" ref="D5:E5" si="1">SUM(D16,D27)</f>
        <v>371499</v>
      </c>
      <c r="E5" s="19">
        <f t="shared" si="1"/>
        <v>422861</v>
      </c>
      <c r="F5" s="19">
        <f>SUM(F16,F27)</f>
        <v>410509</v>
      </c>
    </row>
    <row r="6" spans="1:6" x14ac:dyDescent="0.35">
      <c r="A6" s="21" t="s">
        <v>9</v>
      </c>
      <c r="B6" s="22">
        <f t="shared" ref="B6:B37" si="2">SUM(C6:F6)/4</f>
        <v>16159.25</v>
      </c>
      <c r="C6" s="23">
        <f t="shared" si="0"/>
        <v>15908</v>
      </c>
      <c r="D6" s="23">
        <f t="shared" ref="D6:E6" si="3">SUM(D17,D28)</f>
        <v>14377</v>
      </c>
      <c r="E6" s="23">
        <f t="shared" si="3"/>
        <v>11910</v>
      </c>
      <c r="F6" s="23">
        <f>SUM(F17,F28)</f>
        <v>22442</v>
      </c>
    </row>
    <row r="7" spans="1:6" x14ac:dyDescent="0.35">
      <c r="A7" s="21" t="s">
        <v>10</v>
      </c>
      <c r="B7" s="22">
        <f t="shared" si="2"/>
        <v>21031.25</v>
      </c>
      <c r="C7" s="23">
        <f t="shared" si="0"/>
        <v>17443</v>
      </c>
      <c r="D7" s="23">
        <f t="shared" ref="D7:F7" si="4">SUM(D18,D29)</f>
        <v>18785</v>
      </c>
      <c r="E7" s="23">
        <f t="shared" si="4"/>
        <v>21125</v>
      </c>
      <c r="F7" s="23">
        <f t="shared" si="4"/>
        <v>26772</v>
      </c>
    </row>
    <row r="8" spans="1:6" x14ac:dyDescent="0.35">
      <c r="A8" s="21" t="s">
        <v>11</v>
      </c>
      <c r="B8" s="22">
        <f t="shared" si="2"/>
        <v>8207.5</v>
      </c>
      <c r="C8" s="23">
        <f t="shared" si="0"/>
        <v>7798</v>
      </c>
      <c r="D8" s="23">
        <f t="shared" ref="D8:F13" si="5">SUM(D19,D30)</f>
        <v>7231</v>
      </c>
      <c r="E8" s="23">
        <f t="shared" si="5"/>
        <v>8869</v>
      </c>
      <c r="F8" s="23">
        <f t="shared" si="5"/>
        <v>8932</v>
      </c>
    </row>
    <row r="9" spans="1:6" x14ac:dyDescent="0.35">
      <c r="A9" s="21" t="s">
        <v>12</v>
      </c>
      <c r="B9" s="22">
        <f t="shared" si="2"/>
        <v>11248.25</v>
      </c>
      <c r="C9" s="23">
        <f t="shared" si="0"/>
        <v>6513</v>
      </c>
      <c r="D9" s="23">
        <f t="shared" si="5"/>
        <v>10219</v>
      </c>
      <c r="E9" s="23">
        <f t="shared" si="5"/>
        <v>15085</v>
      </c>
      <c r="F9" s="23">
        <f t="shared" si="5"/>
        <v>13176</v>
      </c>
    </row>
    <row r="10" spans="1:6" x14ac:dyDescent="0.35">
      <c r="A10" s="21" t="s">
        <v>13</v>
      </c>
      <c r="B10" s="22">
        <f t="shared" si="2"/>
        <v>55370.75</v>
      </c>
      <c r="C10" s="23">
        <f t="shared" si="0"/>
        <v>74697</v>
      </c>
      <c r="D10" s="23">
        <f t="shared" si="5"/>
        <v>48908</v>
      </c>
      <c r="E10" s="23">
        <f t="shared" si="5"/>
        <v>52906</v>
      </c>
      <c r="F10" s="23">
        <f t="shared" si="5"/>
        <v>44972</v>
      </c>
    </row>
    <row r="11" spans="1:6" x14ac:dyDescent="0.35">
      <c r="A11" s="21" t="s">
        <v>14</v>
      </c>
      <c r="B11" s="22">
        <f t="shared" si="2"/>
        <v>180791</v>
      </c>
      <c r="C11" s="23">
        <f t="shared" si="0"/>
        <v>141407</v>
      </c>
      <c r="D11" s="23">
        <f t="shared" si="5"/>
        <v>157453</v>
      </c>
      <c r="E11" s="23">
        <f t="shared" si="5"/>
        <v>218906</v>
      </c>
      <c r="F11" s="23">
        <f t="shared" si="5"/>
        <v>205398</v>
      </c>
    </row>
    <row r="12" spans="1:6" x14ac:dyDescent="0.35">
      <c r="A12" s="21" t="s">
        <v>15</v>
      </c>
      <c r="B12" s="22">
        <f t="shared" si="2"/>
        <v>36030.75</v>
      </c>
      <c r="C12" s="23">
        <f t="shared" si="0"/>
        <v>44252</v>
      </c>
      <c r="D12" s="23">
        <f t="shared" si="5"/>
        <v>30626</v>
      </c>
      <c r="E12" s="23">
        <f t="shared" si="5"/>
        <v>38184</v>
      </c>
      <c r="F12" s="23">
        <f t="shared" si="5"/>
        <v>31061</v>
      </c>
    </row>
    <row r="13" spans="1:6" x14ac:dyDescent="0.35">
      <c r="A13" s="21" t="s">
        <v>16</v>
      </c>
      <c r="B13" s="22">
        <f t="shared" si="2"/>
        <v>21319.5</v>
      </c>
      <c r="C13" s="23">
        <f t="shared" si="0"/>
        <v>18171</v>
      </c>
      <c r="D13" s="23">
        <f t="shared" si="5"/>
        <v>20479</v>
      </c>
      <c r="E13" s="23">
        <f t="shared" si="5"/>
        <v>22615</v>
      </c>
      <c r="F13" s="23">
        <f t="shared" si="5"/>
        <v>24013</v>
      </c>
    </row>
    <row r="14" spans="1:6" x14ac:dyDescent="0.35">
      <c r="A14" s="21" t="s">
        <v>17</v>
      </c>
      <c r="B14" s="22">
        <f>SUM(C14:F14)/4</f>
        <v>43189.75</v>
      </c>
      <c r="C14" s="23">
        <f t="shared" si="0"/>
        <v>42334</v>
      </c>
      <c r="D14" s="23">
        <f t="shared" ref="D14:E14" si="6">SUM(D25,D36)</f>
        <v>63421</v>
      </c>
      <c r="E14" s="23">
        <f t="shared" si="6"/>
        <v>33261</v>
      </c>
      <c r="F14" s="23">
        <f>SUM(F25,F36)</f>
        <v>33743</v>
      </c>
    </row>
    <row r="15" spans="1:6" x14ac:dyDescent="0.35">
      <c r="A15" s="21" t="s">
        <v>18</v>
      </c>
      <c r="B15" s="22">
        <f>SUM(C15:F15)/4</f>
        <v>0</v>
      </c>
      <c r="C15" s="23">
        <f t="shared" si="0"/>
        <v>0</v>
      </c>
      <c r="D15" s="23">
        <f t="shared" ref="D15:F15" si="7">SUM(D26,D37)</f>
        <v>0</v>
      </c>
      <c r="E15" s="23">
        <f t="shared" si="7"/>
        <v>0</v>
      </c>
      <c r="F15" s="23">
        <f t="shared" si="7"/>
        <v>0</v>
      </c>
    </row>
    <row r="16" spans="1:6" s="20" customFormat="1" x14ac:dyDescent="0.35">
      <c r="A16" s="1" t="s">
        <v>5</v>
      </c>
      <c r="B16" s="2">
        <f t="shared" si="2"/>
        <v>223185</v>
      </c>
      <c r="C16" s="3">
        <f>SUM(C17:C26)</f>
        <v>206259</v>
      </c>
      <c r="D16" s="3">
        <f>SUM(D17:D26)</f>
        <v>224139</v>
      </c>
      <c r="E16" s="3">
        <f>SUM(E17:E26)</f>
        <v>232576</v>
      </c>
      <c r="F16" s="3">
        <f>SUM(F17:F26)</f>
        <v>229766</v>
      </c>
    </row>
    <row r="17" spans="1:6" x14ac:dyDescent="0.35">
      <c r="A17" s="4" t="s">
        <v>9</v>
      </c>
      <c r="B17" s="5">
        <f>SUM(C17:F17)/4</f>
        <v>10139.25</v>
      </c>
      <c r="C17" s="31">
        <f>[1]สมบูรณ์!$C$7</f>
        <v>8542</v>
      </c>
      <c r="D17" s="31">
        <f>[2]เสร็จ!$C$7</f>
        <v>11837</v>
      </c>
      <c r="E17" s="31">
        <f>[3]เสร็จ!$C$7</f>
        <v>7606</v>
      </c>
      <c r="F17" s="31">
        <f>[4]เสร็จ!$C$7</f>
        <v>12572</v>
      </c>
    </row>
    <row r="18" spans="1:6" x14ac:dyDescent="0.35">
      <c r="A18" s="4" t="s">
        <v>10</v>
      </c>
      <c r="B18" s="5">
        <f t="shared" si="2"/>
        <v>7608.5</v>
      </c>
      <c r="C18" s="31">
        <f>[1]สมบูรณ์!$C$8</f>
        <v>5446</v>
      </c>
      <c r="D18" s="31">
        <f>[2]เสร็จ!$C$8</f>
        <v>6695</v>
      </c>
      <c r="E18" s="31">
        <f>[3]เสร็จ!$C$8</f>
        <v>7699</v>
      </c>
      <c r="F18" s="31">
        <f>[4]เสร็จ!$C$8</f>
        <v>10594</v>
      </c>
    </row>
    <row r="19" spans="1:6" x14ac:dyDescent="0.35">
      <c r="A19" s="4" t="s">
        <v>11</v>
      </c>
      <c r="B19" s="5">
        <f t="shared" si="2"/>
        <v>4620.25</v>
      </c>
      <c r="C19" s="31">
        <f>[1]สมบูรณ์!$C$10</f>
        <v>4897</v>
      </c>
      <c r="D19" s="31">
        <f>[2]เสร็จ!$C$10</f>
        <v>3326</v>
      </c>
      <c r="E19" s="31">
        <f>[3]เสร็จ!$C$10</f>
        <v>6296</v>
      </c>
      <c r="F19" s="31">
        <f>[4]เสร็จ!$C$10</f>
        <v>3962</v>
      </c>
    </row>
    <row r="20" spans="1:6" x14ac:dyDescent="0.35">
      <c r="A20" s="4" t="s">
        <v>12</v>
      </c>
      <c r="B20" s="5">
        <f t="shared" si="2"/>
        <v>3999</v>
      </c>
      <c r="C20" s="31">
        <f>[1]สมบูรณ์!$C$11</f>
        <v>1936</v>
      </c>
      <c r="D20" s="31">
        <f>[2]เสร็จ!$C$11</f>
        <v>4019</v>
      </c>
      <c r="E20" s="31">
        <f>[3]เสร็จ!$C$11</f>
        <v>4793</v>
      </c>
      <c r="F20" s="31">
        <f>[4]เสร็จ!$C$11</f>
        <v>5248</v>
      </c>
    </row>
    <row r="21" spans="1:6" x14ac:dyDescent="0.35">
      <c r="A21" s="4" t="s">
        <v>13</v>
      </c>
      <c r="B21" s="5">
        <f t="shared" si="2"/>
        <v>20980.75</v>
      </c>
      <c r="C21" s="31">
        <f>[1]สมบูรณ์!$C$12</f>
        <v>25665</v>
      </c>
      <c r="D21" s="31">
        <f>[2]เสร็จ!$C$12</f>
        <v>20899</v>
      </c>
      <c r="E21" s="31">
        <f>[3]เสร็จ!$C$12</f>
        <v>22949</v>
      </c>
      <c r="F21" s="31">
        <f>[4]เสร็จ!$C$12</f>
        <v>14410</v>
      </c>
    </row>
    <row r="22" spans="1:6" x14ac:dyDescent="0.35">
      <c r="A22" s="4" t="s">
        <v>14</v>
      </c>
      <c r="B22" s="5">
        <f t="shared" si="2"/>
        <v>107749</v>
      </c>
      <c r="C22" s="31">
        <f>[1]สมบูรณ์!$C$14</f>
        <v>87917</v>
      </c>
      <c r="D22" s="31">
        <f>[2]เสร็จ!$C$14</f>
        <v>99931</v>
      </c>
      <c r="E22" s="31">
        <f>[3]เสร็จ!$C$14</f>
        <v>122006</v>
      </c>
      <c r="F22" s="31">
        <f>[4]เสร็จ!$C$14</f>
        <v>121142</v>
      </c>
    </row>
    <row r="23" spans="1:6" x14ac:dyDescent="0.35">
      <c r="A23" s="4" t="s">
        <v>15</v>
      </c>
      <c r="B23" s="5">
        <f t="shared" si="2"/>
        <v>25265</v>
      </c>
      <c r="C23" s="31">
        <f>[1]สมบูรณ์!$C$16</f>
        <v>32661</v>
      </c>
      <c r="D23" s="31">
        <f>[2]เสร็จ!$C$16</f>
        <v>22519</v>
      </c>
      <c r="E23" s="31">
        <f>[3]เสร็จ!$C$16</f>
        <v>26986</v>
      </c>
      <c r="F23" s="31">
        <f>[4]เสร็จ!$C$16</f>
        <v>18894</v>
      </c>
    </row>
    <row r="24" spans="1:6" x14ac:dyDescent="0.35">
      <c r="A24" s="4" t="s">
        <v>16</v>
      </c>
      <c r="B24" s="5">
        <f t="shared" si="2"/>
        <v>15173.25</v>
      </c>
      <c r="C24" s="31">
        <f>[1]สมบูรณ์!$C$18</f>
        <v>12979</v>
      </c>
      <c r="D24" s="31">
        <f>[2]เสร็จ!$C$18</f>
        <v>13836</v>
      </c>
      <c r="E24" s="31">
        <f>[3]เสร็จ!$C$18</f>
        <v>14381</v>
      </c>
      <c r="F24" s="31">
        <f>[4]เสร็จ!$C$18</f>
        <v>19497</v>
      </c>
    </row>
    <row r="25" spans="1:6" x14ac:dyDescent="0.35">
      <c r="A25" s="4" t="s">
        <v>17</v>
      </c>
      <c r="B25" s="5">
        <f t="shared" si="2"/>
        <v>27650</v>
      </c>
      <c r="C25" s="31">
        <f>[1]สมบูรณ์!$C$20</f>
        <v>26216</v>
      </c>
      <c r="D25" s="31">
        <f>[2]เสร็จ!$C$20</f>
        <v>41077</v>
      </c>
      <c r="E25" s="31">
        <f>[3]เสร็จ!$C$20</f>
        <v>19860</v>
      </c>
      <c r="F25" s="31">
        <f>[4]เสร็จ!$C$20</f>
        <v>23447</v>
      </c>
    </row>
    <row r="26" spans="1:6" x14ac:dyDescent="0.35">
      <c r="A26" s="4" t="s">
        <v>18</v>
      </c>
      <c r="B26" s="5">
        <f t="shared" si="2"/>
        <v>0</v>
      </c>
      <c r="C26" s="31" t="str">
        <f>[1]สมบูรณ์!$C$21</f>
        <v>-</v>
      </c>
      <c r="D26" s="31" t="str">
        <f>[2]เสร็จ!$C$21</f>
        <v>-</v>
      </c>
      <c r="E26" s="31" t="str">
        <f>[3]เสร็จ!$C$21</f>
        <v>-</v>
      </c>
      <c r="F26" s="31">
        <f>[4]เสร็จ!$C$21</f>
        <v>0</v>
      </c>
    </row>
    <row r="27" spans="1:6" s="20" customFormat="1" x14ac:dyDescent="0.35">
      <c r="A27" s="6" t="s">
        <v>6</v>
      </c>
      <c r="B27" s="29">
        <f>SUM(C27:F27)/4</f>
        <v>170163</v>
      </c>
      <c r="C27" s="7">
        <f>SUM(C28:C37)</f>
        <v>162264</v>
      </c>
      <c r="D27" s="7">
        <f>SUM(D28:D37)</f>
        <v>147360</v>
      </c>
      <c r="E27" s="7">
        <f>SUM(E28:E37)</f>
        <v>190285</v>
      </c>
      <c r="F27" s="7">
        <f>SUM(F28:F37)</f>
        <v>180743</v>
      </c>
    </row>
    <row r="28" spans="1:6" x14ac:dyDescent="0.35">
      <c r="A28" s="8" t="s">
        <v>9</v>
      </c>
      <c r="B28" s="9">
        <f t="shared" si="2"/>
        <v>6020</v>
      </c>
      <c r="C28" s="31">
        <f>[1]สมบูรณ์!$D$7</f>
        <v>7366</v>
      </c>
      <c r="D28" s="31">
        <f>[2]เสร็จ!$D$7</f>
        <v>2540</v>
      </c>
      <c r="E28" s="31">
        <f>[3]เสร็จ!$D$7</f>
        <v>4304</v>
      </c>
      <c r="F28" s="31">
        <f>[4]เสร็จ!$D$7</f>
        <v>9870</v>
      </c>
    </row>
    <row r="29" spans="1:6" x14ac:dyDescent="0.35">
      <c r="A29" s="8" t="s">
        <v>10</v>
      </c>
      <c r="B29" s="9">
        <f t="shared" si="2"/>
        <v>13422.75</v>
      </c>
      <c r="C29" s="31">
        <f>[1]สมบูรณ์!$D$8</f>
        <v>11997</v>
      </c>
      <c r="D29" s="31">
        <f>[2]เสร็จ!$D$8</f>
        <v>12090</v>
      </c>
      <c r="E29" s="31">
        <f>[3]เสร็จ!$D$8</f>
        <v>13426</v>
      </c>
      <c r="F29" s="31">
        <f>[4]เสร็จ!$D$8</f>
        <v>16178</v>
      </c>
    </row>
    <row r="30" spans="1:6" x14ac:dyDescent="0.35">
      <c r="A30" s="8" t="s">
        <v>11</v>
      </c>
      <c r="B30" s="9">
        <f t="shared" si="2"/>
        <v>3587.25</v>
      </c>
      <c r="C30" s="31">
        <f>[1]สมบูรณ์!$D$10</f>
        <v>2901</v>
      </c>
      <c r="D30" s="31">
        <f>[2]เสร็จ!$D$10</f>
        <v>3905</v>
      </c>
      <c r="E30" s="31">
        <f>[3]เสร็จ!$D$10</f>
        <v>2573</v>
      </c>
      <c r="F30" s="31">
        <f>[4]เสร็จ!$D$10</f>
        <v>4970</v>
      </c>
    </row>
    <row r="31" spans="1:6" x14ac:dyDescent="0.35">
      <c r="A31" s="8" t="s">
        <v>12</v>
      </c>
      <c r="B31" s="9">
        <f t="shared" si="2"/>
        <v>7249.25</v>
      </c>
      <c r="C31" s="31">
        <f>[1]สมบูรณ์!$D$11</f>
        <v>4577</v>
      </c>
      <c r="D31" s="31">
        <f>[2]เสร็จ!$D$11</f>
        <v>6200</v>
      </c>
      <c r="E31" s="31">
        <f>[3]เสร็จ!$D$11</f>
        <v>10292</v>
      </c>
      <c r="F31" s="31">
        <f>[4]เสร็จ!$D$11</f>
        <v>7928</v>
      </c>
    </row>
    <row r="32" spans="1:6" x14ac:dyDescent="0.35">
      <c r="A32" s="8" t="s">
        <v>13</v>
      </c>
      <c r="B32" s="9">
        <f t="shared" si="2"/>
        <v>34390</v>
      </c>
      <c r="C32" s="31">
        <f>[1]สมบูรณ์!$D$12</f>
        <v>49032</v>
      </c>
      <c r="D32" s="31">
        <f>[2]เสร็จ!$D$12</f>
        <v>28009</v>
      </c>
      <c r="E32" s="31">
        <f>[3]เสร็จ!$D$12</f>
        <v>29957</v>
      </c>
      <c r="F32" s="31">
        <f>[4]เสร็จ!$D$12</f>
        <v>30562</v>
      </c>
    </row>
    <row r="33" spans="1:6" x14ac:dyDescent="0.35">
      <c r="A33" s="8" t="s">
        <v>14</v>
      </c>
      <c r="B33" s="9">
        <f t="shared" si="2"/>
        <v>73042</v>
      </c>
      <c r="C33" s="31">
        <f>[1]สมบูรณ์!$D$14</f>
        <v>53490</v>
      </c>
      <c r="D33" s="31">
        <f>[2]เสร็จ!$D$14</f>
        <v>57522</v>
      </c>
      <c r="E33" s="31">
        <f>[3]เสร็จ!$D$14</f>
        <v>96900</v>
      </c>
      <c r="F33" s="31">
        <f>[4]เสร็จ!$D$14</f>
        <v>84256</v>
      </c>
    </row>
    <row r="34" spans="1:6" x14ac:dyDescent="0.35">
      <c r="A34" s="8" t="s">
        <v>15</v>
      </c>
      <c r="B34" s="9">
        <f t="shared" si="2"/>
        <v>10765.75</v>
      </c>
      <c r="C34" s="31">
        <f>[1]สมบูรณ์!$D$16</f>
        <v>11591</v>
      </c>
      <c r="D34" s="31">
        <f>[2]เสร็จ!$D$16</f>
        <v>8107</v>
      </c>
      <c r="E34" s="31">
        <f>[3]เสร็จ!$D$16</f>
        <v>11198</v>
      </c>
      <c r="F34" s="31">
        <f>[4]เสร็จ!$D$16</f>
        <v>12167</v>
      </c>
    </row>
    <row r="35" spans="1:6" x14ac:dyDescent="0.35">
      <c r="A35" s="8" t="s">
        <v>16</v>
      </c>
      <c r="B35" s="9">
        <f t="shared" si="2"/>
        <v>6146.25</v>
      </c>
      <c r="C35" s="31">
        <f>[1]สมบูรณ์!$D$18</f>
        <v>5192</v>
      </c>
      <c r="D35" s="31">
        <f>[2]เสร็จ!$D$18</f>
        <v>6643</v>
      </c>
      <c r="E35" s="31">
        <f>[3]เสร็จ!$D$18</f>
        <v>8234</v>
      </c>
      <c r="F35" s="31">
        <f>[4]เสร็จ!$D$18</f>
        <v>4516</v>
      </c>
    </row>
    <row r="36" spans="1:6" x14ac:dyDescent="0.35">
      <c r="A36" s="8" t="s">
        <v>17</v>
      </c>
      <c r="B36" s="30">
        <f>SUM(C36:F36)/4</f>
        <v>15539.75</v>
      </c>
      <c r="C36" s="31">
        <f>[1]สมบูรณ์!$D$20</f>
        <v>16118</v>
      </c>
      <c r="D36" s="31">
        <f>[2]เสร็จ!$D$20</f>
        <v>22344</v>
      </c>
      <c r="E36" s="31">
        <f>[3]เสร็จ!$D$20</f>
        <v>13401</v>
      </c>
      <c r="F36" s="31">
        <f>[4]เสร็จ!$D$20</f>
        <v>10296</v>
      </c>
    </row>
    <row r="37" spans="1:6" x14ac:dyDescent="0.35">
      <c r="A37" s="10" t="s">
        <v>18</v>
      </c>
      <c r="B37" s="11">
        <f t="shared" si="2"/>
        <v>0</v>
      </c>
      <c r="C37" s="32" t="str">
        <f>[1]สมบูรณ์!$D$21</f>
        <v>-</v>
      </c>
      <c r="D37" s="32" t="str">
        <f>[2]เสร็จ!$D$21</f>
        <v>-</v>
      </c>
      <c r="E37" s="32" t="str">
        <f>[3]เสร็จ!$D$21</f>
        <v>-</v>
      </c>
      <c r="F37" s="32">
        <f>[4]เสร็จ!$D$21</f>
        <v>0</v>
      </c>
    </row>
    <row r="38" spans="1:6" ht="12.75" customHeight="1" x14ac:dyDescent="0.35">
      <c r="A38" s="14"/>
      <c r="B38" s="15"/>
      <c r="D38" s="24"/>
      <c r="E38" s="24"/>
      <c r="F38" s="24"/>
    </row>
    <row r="39" spans="1:6" x14ac:dyDescent="0.35">
      <c r="A39" s="25" t="s">
        <v>21</v>
      </c>
      <c r="B39" s="13"/>
      <c r="C39" s="12"/>
      <c r="D39" s="12"/>
      <c r="E39" s="12"/>
      <c r="F39" s="14"/>
    </row>
    <row r="40" spans="1:6" x14ac:dyDescent="0.35">
      <c r="A40" s="26" t="s">
        <v>19</v>
      </c>
      <c r="B40" s="13"/>
      <c r="C40" s="14"/>
      <c r="D40" s="14"/>
      <c r="E40" s="14"/>
    </row>
    <row r="41" spans="1:6" x14ac:dyDescent="0.35">
      <c r="A41" s="26"/>
      <c r="D41" s="24"/>
      <c r="E41" s="24"/>
      <c r="F41" s="24"/>
    </row>
    <row r="42" spans="1:6" x14ac:dyDescent="0.35">
      <c r="D42" s="27"/>
      <c r="E42" s="27"/>
      <c r="F42" s="27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2020-01-10T03:18:57Z</cp:lastPrinted>
  <dcterms:created xsi:type="dcterms:W3CDTF">2005-03-08T09:06:26Z</dcterms:created>
  <dcterms:modified xsi:type="dcterms:W3CDTF">2021-03-10T02:47:35Z</dcterms:modified>
</cp:coreProperties>
</file>