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9.2 " sheetId="1" r:id="rId1"/>
  </sheets>
  <definedNames>
    <definedName name="_xlnm.Print_Area" localSheetId="0">'T-19.2 '!$A$1:$U$85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3" i="1" l="1"/>
  <c r="O63" i="1"/>
  <c r="O14" i="1" s="1"/>
  <c r="N63" i="1"/>
  <c r="M63" i="1"/>
  <c r="L63" i="1"/>
  <c r="K63" i="1"/>
  <c r="J63" i="1"/>
  <c r="I63" i="1"/>
  <c r="H63" i="1"/>
  <c r="G63" i="1"/>
  <c r="F63" i="1"/>
  <c r="E63" i="1"/>
  <c r="P61" i="1"/>
  <c r="O61" i="1"/>
  <c r="N61" i="1"/>
  <c r="M61" i="1"/>
  <c r="L61" i="1"/>
  <c r="J61" i="1"/>
  <c r="I61" i="1"/>
  <c r="H61" i="1"/>
  <c r="G61" i="1"/>
  <c r="F61" i="1"/>
  <c r="E61" i="1"/>
  <c r="P59" i="1"/>
  <c r="O59" i="1"/>
  <c r="N59" i="1"/>
  <c r="M59" i="1"/>
  <c r="L59" i="1"/>
  <c r="K59" i="1"/>
  <c r="J59" i="1"/>
  <c r="I59" i="1"/>
  <c r="G59" i="1"/>
  <c r="F59" i="1"/>
  <c r="E59" i="1"/>
  <c r="P57" i="1"/>
  <c r="O57" i="1"/>
  <c r="N57" i="1"/>
  <c r="M57" i="1"/>
  <c r="L57" i="1"/>
  <c r="J57" i="1"/>
  <c r="I57" i="1"/>
  <c r="H57" i="1"/>
  <c r="G57" i="1"/>
  <c r="F57" i="1"/>
  <c r="E57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P29" i="1"/>
  <c r="O29" i="1"/>
  <c r="N29" i="1"/>
  <c r="M29" i="1"/>
  <c r="L29" i="1"/>
  <c r="J29" i="1"/>
  <c r="I29" i="1"/>
  <c r="H29" i="1"/>
  <c r="G29" i="1"/>
  <c r="G14" i="1" s="1"/>
  <c r="F29" i="1"/>
  <c r="E29" i="1"/>
  <c r="P24" i="1"/>
  <c r="O24" i="1"/>
  <c r="N24" i="1"/>
  <c r="M24" i="1"/>
  <c r="L24" i="1"/>
  <c r="L14" i="1" s="1"/>
  <c r="K24" i="1"/>
  <c r="K14" i="1" s="1"/>
  <c r="J24" i="1"/>
  <c r="I24" i="1"/>
  <c r="H24" i="1"/>
  <c r="G24" i="1"/>
  <c r="F24" i="1"/>
  <c r="E24" i="1"/>
  <c r="Q15" i="1"/>
  <c r="Q14" i="1" s="1"/>
  <c r="P15" i="1"/>
  <c r="P14" i="1" s="1"/>
  <c r="O15" i="1"/>
  <c r="N15" i="1"/>
  <c r="M15" i="1"/>
  <c r="L15" i="1"/>
  <c r="K15" i="1"/>
  <c r="J15" i="1"/>
  <c r="J14" i="1" s="1"/>
  <c r="I15" i="1"/>
  <c r="I14" i="1" s="1"/>
  <c r="H15" i="1"/>
  <c r="H14" i="1" s="1"/>
  <c r="G15" i="1"/>
  <c r="F15" i="1"/>
  <c r="E15" i="1"/>
  <c r="N14" i="1"/>
  <c r="M14" i="1"/>
  <c r="F14" i="1"/>
  <c r="E14" i="1"/>
</calcChain>
</file>

<file path=xl/sharedStrings.xml><?xml version="1.0" encoding="utf-8"?>
<sst xmlns="http://schemas.openxmlformats.org/spreadsheetml/2006/main" count="211" uniqueCount="119">
  <si>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</si>
  <si>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2563</t>
  </si>
  <si>
    <t>Table</t>
  </si>
  <si>
    <t>Actual Revenue and Expenditure of Municipality by Type, District and Municipality: Fiscal Year 2020</t>
  </si>
  <si>
    <t>(พันบาท  Thousand Baht)</t>
  </si>
  <si>
    <t xml:space="preserve">รายได้ </t>
  </si>
  <si>
    <t>รายจ่าย</t>
  </si>
  <si>
    <t xml:space="preserve"> </t>
  </si>
  <si>
    <t>Revenue</t>
  </si>
  <si>
    <t>Expenditure</t>
  </si>
  <si>
    <t xml:space="preserve">                  อำเภอ/เทศบาล                     </t>
  </si>
  <si>
    <t>ค่าธรรมเนียม</t>
  </si>
  <si>
    <t>District/</t>
  </si>
  <si>
    <t>ใบอนุญาต</t>
  </si>
  <si>
    <t>สาธารณูปโภค</t>
  </si>
  <si>
    <t xml:space="preserve">Subdistrict </t>
  </si>
  <si>
    <t>ภาษีอากร</t>
  </si>
  <si>
    <t>และค่าปรับ</t>
  </si>
  <si>
    <t>และการพาณิชย์</t>
  </si>
  <si>
    <t>งบกลาง</t>
  </si>
  <si>
    <t>Administration</t>
  </si>
  <si>
    <t>Taxes and</t>
  </si>
  <si>
    <t>Fees, License</t>
  </si>
  <si>
    <t>ทรัพย์สิน</t>
  </si>
  <si>
    <t>Public utilities</t>
  </si>
  <si>
    <t>เบ็ดเตล็ด</t>
  </si>
  <si>
    <t>เงินอุดหนุน</t>
  </si>
  <si>
    <t>อื่นๆ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</si>
  <si>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</si>
  <si>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</si>
  <si>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</si>
  <si>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</si>
  <si>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</si>
  <si>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</si>
  <si>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>Organization</t>
  </si>
  <si>
    <t>duties</t>
  </si>
  <si>
    <t>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</si>
  <si>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</si>
  <si>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</si>
  <si>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</si>
  <si>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</si>
  <si>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</si>
  <si>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</si>
  <si>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</si>
  <si>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</si>
  <si>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</si>
  <si>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</si>
  <si>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</si>
  <si>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>เมืองลพบุรี</t>
  </si>
  <si>
    <t xml:space="preserve">Mueang Lop Buri </t>
  </si>
  <si>
    <t>เทศบาลเมืองลพบุรี</t>
  </si>
  <si>
    <t>Lop Buri Town Municipality</t>
  </si>
  <si>
    <t>เทศบาลเมืองเขาสามยอด</t>
  </si>
  <si>
    <t>Khao Sam Yot Town Municipality</t>
  </si>
  <si>
    <t>เทศบาลตำบลป่าตาล</t>
  </si>
  <si>
    <t>Pa Tan Subdistrict Municipality</t>
  </si>
  <si>
    <t>เทศบาลตำบลท่าศาลา</t>
  </si>
  <si>
    <t>Tha Sala Subdistrict Municipality</t>
  </si>
  <si>
    <t>เทศบาลตำบลถนนใหญ่</t>
  </si>
  <si>
    <t>Tanon Yai Subdistrict Municipality</t>
  </si>
  <si>
    <t>เทศบาลตำบลโคกตูม</t>
  </si>
  <si>
    <t>Khok Tum Subdistrict Municipality</t>
  </si>
  <si>
    <t>เทศบาลตำบลเขาพระงาม</t>
  </si>
  <si>
    <t>-</t>
  </si>
  <si>
    <t>Khao Phra Ngam Subdistrict Municipality</t>
  </si>
  <si>
    <t>เทศบาลตำบลกกโก</t>
  </si>
  <si>
    <t>Kok Ko Subdistrict Municipality</t>
  </si>
  <si>
    <t>พัฒนานิคม</t>
  </si>
  <si>
    <t xml:space="preserve">Phatthana Nikhom </t>
  </si>
  <si>
    <t>เทศบาลตำบลพัฒนานิคม</t>
  </si>
  <si>
    <t>Phatthana Nikhom Subdistrict Municipality</t>
  </si>
  <si>
    <t>เทศบาลตำบลดีลัง</t>
  </si>
  <si>
    <t>Di Lang Subdistrict Municipality</t>
  </si>
  <si>
    <t>เทศบาลตำบลเขาพระยาเดินธง</t>
  </si>
  <si>
    <t>Khao Praya Dern Thong Subdistrict Municipality</t>
  </si>
  <si>
    <t>เทศบาลตำบลแก่งเสือเต้น</t>
  </si>
  <si>
    <t>Kaeng Suea Ten Subdistrict Municipality</t>
  </si>
  <si>
    <t>โคกสำโรง</t>
  </si>
  <si>
    <t xml:space="preserve">Khok Samrong </t>
  </si>
  <si>
    <t>เทศบาลตำบลโคกสำโรง</t>
  </si>
  <si>
    <t>Khok Samrong Subdistrict Municipality</t>
  </si>
  <si>
    <t>ชัยบาดาล</t>
  </si>
  <si>
    <t xml:space="preserve">Chai Badan </t>
  </si>
  <si>
    <t>เทศบาลตำบลลำนารายณ์</t>
  </si>
  <si>
    <t>Lam Na Lai Subdistrict Municipality</t>
  </si>
  <si>
    <t>ท่าวุ้ง</t>
  </si>
  <si>
    <t xml:space="preserve">Tha Wung </t>
  </si>
  <si>
    <t>เทศบาลตำบลโพตลาดแก้ว</t>
  </si>
  <si>
    <t>Pho Talat Kaeo Subdistrict Municipality</t>
  </si>
  <si>
    <t>เทศบาลตำบลบางงา</t>
  </si>
  <si>
    <t>Bang Nga Subdistrict Municipality</t>
  </si>
  <si>
    <t>เทศบาลตำบลท่าวุ้ง</t>
  </si>
  <si>
    <t>Tha Wung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</si>
  <si>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2563 (ต่อ)</t>
  </si>
  <si>
    <t>Actual Revenue and Expenditure of Municipality by Type, District and Municipality: Fiscal Year 2020 (Cont.)</t>
  </si>
  <si>
    <t xml:space="preserve">                  อำเภอ/                     </t>
  </si>
  <si>
    <t xml:space="preserve"> องค์การบริหารส่วนตำบล</t>
  </si>
  <si>
    <t>เทศบาลตำบลท่าโขลง</t>
  </si>
  <si>
    <t>Tha Khong Subdistrict Municipality</t>
  </si>
  <si>
    <t>เทศบาลตำบลโคกสลุด</t>
  </si>
  <si>
    <t>Khok Salut Subdistrict Municipality</t>
  </si>
  <si>
    <t>บ้านหมี่</t>
  </si>
  <si>
    <t>Ban Mi</t>
  </si>
  <si>
    <t>เทศบาลเมืองบ้านหมี่</t>
  </si>
  <si>
    <t>Ban Mi Town Municipality</t>
  </si>
  <si>
    <t>ท่าหลวง</t>
  </si>
  <si>
    <t xml:space="preserve">Tha Luang </t>
  </si>
  <si>
    <t>เทศบาลตำบลบ้านท่าหลวง</t>
  </si>
  <si>
    <t>Ban Tha Luang Subdistrict Municipality</t>
  </si>
  <si>
    <t>สระโบสถ์</t>
  </si>
  <si>
    <t xml:space="preserve">Sa Bot </t>
  </si>
  <si>
    <t>เทศบาลตำบลสระโบสถ์</t>
  </si>
  <si>
    <t>Sa Bot Subdistrict Municipality</t>
  </si>
  <si>
    <t>หนองม่วง</t>
  </si>
  <si>
    <t xml:space="preserve">Nong Muang </t>
  </si>
  <si>
    <t>เทศบาลตำบลหนองม่วง</t>
  </si>
  <si>
    <t>Nong Muang Subdistrict Municipality</t>
  </si>
  <si>
    <t xml:space="preserve">     ที่มา:  สำนักงานส่งเสริมการปกครองท้องถิ่นจังหวัดลพบุรี</t>
  </si>
  <si>
    <t xml:space="preserve"> Source:  Lop 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</si>
</sst>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#______"/>
    <numFmt numFmtId="190" formatCode="_(* #,##0.0_);_(* \(#,##0.0\);_(* &quot;-&quot;?_);_(@_)"/>
    <numFmt numFmtId="191" formatCode="_-* #,##0.0_-;\-* #,##0.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188" fontId="3" fillId="0" borderId="0" xfId="1" applyNumberFormat="1" applyFont="1" applyAlignment="1">
      <alignment horizontal="right"/>
    </xf>
    <xf numFmtId="0" fontId="4" fillId="0" borderId="0" xfId="0" applyFont="1" applyBorder="1"/>
    <xf numFmtId="0" fontId="1" fillId="0" borderId="0" xfId="0" applyFont="1" applyBorder="1" applyAlignment="1">
      <alignment horizontal="left"/>
    </xf>
    <xf numFmtId="188" fontId="3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 vertical="top"/>
    </xf>
    <xf numFmtId="0" fontId="6" fillId="0" borderId="0" xfId="0" applyFont="1"/>
    <xf numFmtId="188" fontId="7" fillId="0" borderId="0" xfId="1" applyNumberFormat="1" applyFont="1" applyAlignment="1">
      <alignment horizontal="right"/>
    </xf>
    <xf numFmtId="0" fontId="5" fillId="0" borderId="1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5" fillId="0" borderId="3" xfId="0" applyFont="1" applyBorder="1" applyAlignment="1">
      <alignment horizontal="center" vertical="top" shrinkToFit="1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Border="1" applyAlignment="1"/>
    <xf numFmtId="0" fontId="2" fillId="0" borderId="4" xfId="0" applyFont="1" applyBorder="1" applyAlignment="1"/>
    <xf numFmtId="0" fontId="5" fillId="0" borderId="5" xfId="0" applyFont="1" applyBorder="1" applyAlignment="1">
      <alignment horizontal="center" shrinkToFit="1"/>
    </xf>
    <xf numFmtId="0" fontId="5" fillId="0" borderId="6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8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/>
    <xf numFmtId="0" fontId="5" fillId="0" borderId="6" xfId="0" applyFont="1" applyBorder="1" applyAlignment="1"/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8" fontId="7" fillId="0" borderId="9" xfId="1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9" fontId="8" fillId="0" borderId="9" xfId="1" applyNumberFormat="1" applyFont="1" applyBorder="1" applyAlignment="1"/>
    <xf numFmtId="190" fontId="8" fillId="0" borderId="9" xfId="1" applyNumberFormat="1" applyFont="1" applyBorder="1" applyAlignment="1"/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/>
    <xf numFmtId="0" fontId="8" fillId="2" borderId="0" xfId="2" applyFont="1" applyFill="1" applyProtection="1">
      <protection locked="0"/>
    </xf>
    <xf numFmtId="0" fontId="8" fillId="0" borderId="0" xfId="0" applyFont="1"/>
    <xf numFmtId="189" fontId="9" fillId="0" borderId="9" xfId="1" applyNumberFormat="1" applyFont="1" applyBorder="1" applyAlignment="1"/>
    <xf numFmtId="191" fontId="9" fillId="0" borderId="9" xfId="1" applyNumberFormat="1" applyFont="1" applyBorder="1" applyAlignment="1">
      <alignment horizontal="center" vertical="top"/>
    </xf>
    <xf numFmtId="0" fontId="9" fillId="2" borderId="0" xfId="2" applyFont="1" applyFill="1" applyAlignment="1" applyProtection="1">
      <alignment horizontal="left"/>
      <protection locked="0"/>
    </xf>
    <xf numFmtId="189" fontId="9" fillId="0" borderId="9" xfId="1" applyNumberFormat="1" applyFont="1" applyBorder="1" applyAlignment="1">
      <alignment horizontal="center"/>
    </xf>
    <xf numFmtId="191" fontId="9" fillId="0" borderId="9" xfId="1" applyNumberFormat="1" applyFont="1" applyBorder="1" applyAlignment="1">
      <alignment vertical="top"/>
    </xf>
    <xf numFmtId="191" fontId="9" fillId="0" borderId="9" xfId="1" applyNumberFormat="1" applyFont="1" applyBorder="1" applyAlignment="1">
      <alignment horizontal="center" vertical="center"/>
    </xf>
    <xf numFmtId="191" fontId="8" fillId="0" borderId="9" xfId="1" applyNumberFormat="1" applyFont="1" applyBorder="1" applyAlignment="1">
      <alignment horizontal="center" vertical="top"/>
    </xf>
    <xf numFmtId="0" fontId="8" fillId="2" borderId="0" xfId="2" applyFont="1" applyFill="1" applyBorder="1" applyProtection="1">
      <protection locked="0"/>
    </xf>
    <xf numFmtId="0" fontId="9" fillId="2" borderId="0" xfId="2" applyFont="1" applyFill="1" applyProtection="1">
      <protection locked="0"/>
    </xf>
    <xf numFmtId="189" fontId="8" fillId="0" borderId="9" xfId="1" applyNumberFormat="1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189" fontId="8" fillId="0" borderId="9" xfId="1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189" fontId="9" fillId="0" borderId="0" xfId="1" applyNumberFormat="1" applyFont="1" applyBorder="1" applyAlignment="1"/>
    <xf numFmtId="191" fontId="9" fillId="0" borderId="0" xfId="1" applyNumberFormat="1" applyFont="1" applyBorder="1" applyAlignment="1">
      <alignment vertical="top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indent="1"/>
    </xf>
    <xf numFmtId="0" fontId="9" fillId="0" borderId="6" xfId="0" applyFont="1" applyBorder="1"/>
    <xf numFmtId="0" fontId="9" fillId="0" borderId="7" xfId="0" applyFont="1" applyBorder="1"/>
    <xf numFmtId="188" fontId="7" fillId="0" borderId="11" xfId="1" applyNumberFormat="1" applyFont="1" applyBorder="1" applyAlignment="1">
      <alignment horizontal="right"/>
    </xf>
    <xf numFmtId="188" fontId="7" fillId="0" borderId="0" xfId="1" applyNumberFormat="1" applyFont="1" applyBorder="1" applyAlignment="1">
      <alignment horizontal="right"/>
    </xf>
  </cellXfs>
  <cellStyles count="3">
    <cellStyle name="จุลภาค" xfId="1" builtinId="3"/>
    <cellStyle name="ปกติ" xfId="0" builtinId="0"/>
    <cellStyle name="ปกติ_Book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1762132</xdr:colOff>
      <xdr:row>0</xdr:row>
      <xdr:rowOff>11918</xdr:rowOff>
    </xdr:from>
    <xdr:to>
      <xdr:col>21</xdr:col>
      <xdr:colOff>6</xdr:colOff>
      <xdr:row>3</xdr:row>
      <xdr:rowOff>35733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A0B6ADC-7988-49D9-A2A1-DD31F4A6DBC6}"/>
            </a:ext>
          </a:extLst>
        </xdr:cNvPr>
        <xdr:cNvGrpSpPr>
          <a:grpSpLocks/>
        </xdr:cNvGrpSpPr>
      </xdr:nvGrpSpPr>
      <xdr:grpSpPr bwMode="auto">
        <a:xfrm>
          <a:off x="14003828" y="11918"/>
          <a:ext cx="548721" cy="711272"/>
          <a:chOff x="59351" y="0"/>
          <a:chExt cx="433390" cy="60823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B3CD34E-1A1E-4C80-9FFA-B9A76D1C6F3F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3CE72B3-82D6-4CCD-912B-7CDBC1A7D83A}"/>
              </a:ext>
            </a:extLst>
          </xdr:cNvPr>
          <xdr:cNvSpPr txBox="1"/>
        </xdr:nvSpPr>
        <xdr:spPr>
          <a:xfrm rot="5400000">
            <a:off x="36015" y="151511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174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18</xdr:col>
      <xdr:colOff>1738312</xdr:colOff>
      <xdr:row>81</xdr:row>
      <xdr:rowOff>235733</xdr:rowOff>
    </xdr:from>
    <xdr:to>
      <xdr:col>21</xdr:col>
      <xdr:colOff>3514</xdr:colOff>
      <xdr:row>85</xdr:row>
      <xdr:rowOff>11897</xdr:rowOff>
    </xdr:to>
    <xdr:grpSp>
      <xdr:nvGrpSpPr>
        <xdr:cNvPr id="5" name="Group 20">
          <a:extLst>
            <a:ext uri="{FF2B5EF4-FFF2-40B4-BE49-F238E27FC236}">
              <a16:creationId xmlns:a16="http://schemas.microsoft.com/office/drawing/2014/main" id="{02913D84-C7D4-4DF2-A507-BB4796615443}"/>
            </a:ext>
          </a:extLst>
        </xdr:cNvPr>
        <xdr:cNvGrpSpPr>
          <a:grpSpLocks/>
        </xdr:cNvGrpSpPr>
      </xdr:nvGrpSpPr>
      <xdr:grpSpPr bwMode="auto">
        <a:xfrm>
          <a:off x="13980008" y="18432624"/>
          <a:ext cx="576049" cy="736947"/>
          <a:chOff x="-28783" y="0"/>
          <a:chExt cx="442173" cy="600075"/>
        </a:xfrm>
      </xdr:grpSpPr>
      <xdr:sp macro="" textlink="">
        <xdr:nvSpPr>
          <xdr:cNvPr id="6" name="Chevron 19">
            <a:extLst>
              <a:ext uri="{FF2B5EF4-FFF2-40B4-BE49-F238E27FC236}">
                <a16:creationId xmlns:a16="http://schemas.microsoft.com/office/drawing/2014/main" id="{C3D536DC-2A37-44A3-A9EF-597AEB13DB2A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7" name="TextBox 16">
            <a:extLst>
              <a:ext uri="{FF2B5EF4-FFF2-40B4-BE49-F238E27FC236}">
                <a16:creationId xmlns:a16="http://schemas.microsoft.com/office/drawing/2014/main" id="{DE98EB3B-1D0C-42F0-9356-455169CFEEBA}"/>
              </a:ext>
            </a:extLst>
          </xdr:cNvPr>
          <xdr:cNvSpPr txBox="1"/>
        </xdr:nvSpPr>
        <xdr:spPr>
          <a:xfrm rot="5400000">
            <a:off x="-31520" y="75831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9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175</a:t>
            </a:r>
            <a:endParaRPr lang="en-US" sz="19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W85"/>
  <sheetViews>
    <sheetView showGridLines="0" tabSelected="1" zoomScale="115" zoomScaleNormal="115" zoomScaleSheetLayoutView="80" workbookViewId="0">
      <selection activeCell="G18" sqref="G18"/>
    </sheetView>
  </sheetViews>
  <sheetFormatPr defaultColWidth="9.140625" defaultRowHeight="18.75" x14ac:dyDescent="0.3"/>
  <cols>
    <col min="1" max="1" width="1.7109375" style="9" customWidth="1"/>
    <col min="2" max="2" width="6" style="9" customWidth="1"/>
    <col min="3" max="3" width="4.5703125" style="9" customWidth="1"/>
    <col min="4" max="4" width="10.42578125" style="9" customWidth="1"/>
    <col min="5" max="5" width="12" style="10" customWidth="1"/>
    <col min="6" max="6" width="13.5703125" style="10" customWidth="1"/>
    <col min="7" max="7" width="11.5703125" style="10" customWidth="1"/>
    <col min="8" max="8" width="13.7109375" style="10" customWidth="1"/>
    <col min="9" max="9" width="13" style="10" customWidth="1"/>
    <col min="10" max="10" width="12.42578125" style="10" customWidth="1"/>
    <col min="11" max="11" width="11.5703125" style="10" customWidth="1"/>
    <col min="12" max="17" width="12" style="10" customWidth="1"/>
    <col min="18" max="18" width="0.7109375" style="9" customWidth="1"/>
    <col min="19" max="19" width="27.28515625" style="9" customWidth="1"/>
    <col min="20" max="20" width="1.85546875" style="9" customWidth="1"/>
    <col min="21" max="21" width="5.42578125" style="9" customWidth="1"/>
    <col min="22" max="22" width="4.5703125" style="9" customWidth="1"/>
    <col min="23" max="16384" width="9.140625" style="9"/>
  </cols>
  <sheetData>
    <row r="1" spans="1:22" s="1" customFormat="1" ht="19.5" customHeight="1" x14ac:dyDescent="0.3">
      <c r="B1" s="2" t="s">
        <v>0</v>
      </c>
      <c r="C1" s="3">
        <v>19.2</v>
      </c>
      <c r="D1" s="2" t="s">
        <v>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2" s="5" customFormat="1" x14ac:dyDescent="0.3">
      <c r="B2" s="1" t="s">
        <v>2</v>
      </c>
      <c r="C2" s="3">
        <v>19.2</v>
      </c>
      <c r="D2" s="6" t="s">
        <v>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2" s="5" customFormat="1" ht="15.75" customHeight="1" x14ac:dyDescent="0.3">
      <c r="B3" s="1"/>
      <c r="C3" s="3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2" s="5" customFormat="1" ht="15" customHeight="1" x14ac:dyDescent="0.3">
      <c r="B4" s="1"/>
      <c r="C4" s="3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S4" s="8" t="s">
        <v>4</v>
      </c>
    </row>
    <row r="5" spans="1:22" ht="6" customHeight="1" x14ac:dyDescent="0.3"/>
    <row r="6" spans="1:22" s="21" customFormat="1" ht="18" customHeight="1" x14ac:dyDescent="0.5">
      <c r="A6" s="11"/>
      <c r="B6" s="12"/>
      <c r="C6" s="12"/>
      <c r="D6" s="13"/>
      <c r="E6" s="14" t="s">
        <v>5</v>
      </c>
      <c r="F6" s="15"/>
      <c r="G6" s="15"/>
      <c r="H6" s="15"/>
      <c r="I6" s="15"/>
      <c r="J6" s="15"/>
      <c r="K6" s="16"/>
      <c r="L6" s="17" t="s">
        <v>6</v>
      </c>
      <c r="M6" s="18"/>
      <c r="N6" s="18"/>
      <c r="O6" s="18"/>
      <c r="P6" s="18"/>
      <c r="Q6" s="19"/>
      <c r="R6" s="20" t="s">
        <v>7</v>
      </c>
      <c r="S6" s="11"/>
      <c r="V6" s="22"/>
    </row>
    <row r="7" spans="1:22" s="21" customFormat="1" ht="18" customHeight="1" x14ac:dyDescent="0.5">
      <c r="A7" s="23"/>
      <c r="B7" s="23"/>
      <c r="C7" s="23"/>
      <c r="D7" s="24"/>
      <c r="E7" s="25" t="s">
        <v>8</v>
      </c>
      <c r="F7" s="26"/>
      <c r="G7" s="26"/>
      <c r="H7" s="26"/>
      <c r="I7" s="26"/>
      <c r="J7" s="26"/>
      <c r="K7" s="27"/>
      <c r="L7" s="28" t="s">
        <v>9</v>
      </c>
      <c r="M7" s="29"/>
      <c r="N7" s="29"/>
      <c r="O7" s="29"/>
      <c r="P7" s="29"/>
      <c r="Q7" s="30"/>
      <c r="R7" s="31"/>
    </row>
    <row r="8" spans="1:22" s="21" customFormat="1" ht="18" customHeight="1" x14ac:dyDescent="0.3">
      <c r="A8" s="32" t="s">
        <v>10</v>
      </c>
      <c r="B8" s="32"/>
      <c r="C8" s="32"/>
      <c r="D8" s="33"/>
      <c r="E8" s="34"/>
      <c r="F8" s="35" t="s">
        <v>11</v>
      </c>
      <c r="G8" s="34"/>
      <c r="H8" s="34"/>
      <c r="I8" s="36"/>
      <c r="J8" s="37"/>
      <c r="K8" s="37"/>
      <c r="L8" s="37"/>
      <c r="M8" s="37"/>
      <c r="N8" s="37"/>
      <c r="O8" s="37"/>
      <c r="P8" s="37"/>
      <c r="Q8" s="38"/>
      <c r="R8" s="39" t="s">
        <v>12</v>
      </c>
      <c r="S8" s="40"/>
      <c r="T8" s="41"/>
    </row>
    <row r="9" spans="1:22" s="21" customFormat="1" ht="18" customHeight="1" x14ac:dyDescent="0.3">
      <c r="A9" s="40"/>
      <c r="B9" s="40"/>
      <c r="C9" s="40"/>
      <c r="D9" s="33"/>
      <c r="E9" s="34"/>
      <c r="F9" s="34" t="s">
        <v>13</v>
      </c>
      <c r="G9" s="34"/>
      <c r="H9" s="34" t="s">
        <v>14</v>
      </c>
      <c r="I9" s="34"/>
      <c r="J9" s="37"/>
      <c r="K9" s="37"/>
      <c r="L9" s="37"/>
      <c r="M9" s="37"/>
      <c r="N9" s="37"/>
      <c r="O9" s="37"/>
      <c r="P9" s="37"/>
      <c r="Q9" s="34"/>
      <c r="R9" s="39" t="s">
        <v>15</v>
      </c>
      <c r="S9" s="40"/>
      <c r="T9" s="41"/>
    </row>
    <row r="10" spans="1:22" s="21" customFormat="1" ht="18" customHeight="1" x14ac:dyDescent="0.3">
      <c r="A10" s="42"/>
      <c r="B10" s="42"/>
      <c r="C10" s="42"/>
      <c r="D10" s="43"/>
      <c r="E10" s="34" t="s">
        <v>16</v>
      </c>
      <c r="F10" s="34" t="s">
        <v>17</v>
      </c>
      <c r="G10" s="34"/>
      <c r="H10" s="34" t="s">
        <v>18</v>
      </c>
      <c r="I10" s="34"/>
      <c r="J10" s="37"/>
      <c r="K10" s="37"/>
      <c r="L10" s="37" t="s">
        <v>19</v>
      </c>
      <c r="M10" s="37"/>
      <c r="N10" s="37"/>
      <c r="O10" s="37"/>
      <c r="P10" s="37"/>
      <c r="Q10" s="34"/>
      <c r="R10" s="39" t="s">
        <v>20</v>
      </c>
      <c r="S10" s="40"/>
      <c r="T10" s="41"/>
    </row>
    <row r="11" spans="1:22" s="21" customFormat="1" ht="18" customHeight="1" x14ac:dyDescent="0.5">
      <c r="A11" s="23"/>
      <c r="B11" s="23"/>
      <c r="C11" s="23"/>
      <c r="D11" s="24"/>
      <c r="E11" s="34" t="s">
        <v>21</v>
      </c>
      <c r="F11" s="34" t="s">
        <v>22</v>
      </c>
      <c r="G11" s="34" t="s">
        <v>23</v>
      </c>
      <c r="H11" s="34" t="s">
        <v>24</v>
      </c>
      <c r="I11" s="34" t="s">
        <v>25</v>
      </c>
      <c r="J11" s="37" t="s">
        <v>26</v>
      </c>
      <c r="K11" s="37" t="s">
        <v>27</v>
      </c>
      <c r="L11" s="37" t="s">
        <v>28</v>
      </c>
      <c r="M11" s="37" t="s">
        <v>29</v>
      </c>
      <c r="N11" s="37" t="s">
        <v>30</v>
      </c>
      <c r="O11" s="37" t="s">
        <v>31</v>
      </c>
      <c r="P11" s="37" t="s">
        <v>32</v>
      </c>
      <c r="Q11" s="34" t="s">
        <v>33</v>
      </c>
      <c r="R11" s="39" t="s">
        <v>34</v>
      </c>
      <c r="S11" s="40"/>
      <c r="T11" s="41"/>
    </row>
    <row r="12" spans="1:22" s="21" customFormat="1" ht="18" customHeight="1" x14ac:dyDescent="0.5">
      <c r="A12" s="44"/>
      <c r="B12" s="44"/>
      <c r="C12" s="44"/>
      <c r="D12" s="45"/>
      <c r="E12" s="46" t="s">
        <v>35</v>
      </c>
      <c r="F12" s="46" t="s">
        <v>36</v>
      </c>
      <c r="G12" s="46" t="s">
        <v>37</v>
      </c>
      <c r="H12" s="46" t="s">
        <v>38</v>
      </c>
      <c r="I12" s="46" t="s">
        <v>39</v>
      </c>
      <c r="J12" s="46" t="s">
        <v>40</v>
      </c>
      <c r="K12" s="46" t="s">
        <v>41</v>
      </c>
      <c r="L12" s="47" t="s">
        <v>42</v>
      </c>
      <c r="M12" s="47" t="s">
        <v>43</v>
      </c>
      <c r="N12" s="47" t="s">
        <v>44</v>
      </c>
      <c r="O12" s="47" t="s">
        <v>45</v>
      </c>
      <c r="P12" s="47" t="s">
        <v>40</v>
      </c>
      <c r="Q12" s="46" t="s">
        <v>41</v>
      </c>
      <c r="R12" s="48"/>
      <c r="S12" s="49"/>
    </row>
    <row r="13" spans="1:22" s="54" customFormat="1" ht="3" customHeight="1" x14ac:dyDescent="0.25">
      <c r="A13" s="50"/>
      <c r="B13" s="50"/>
      <c r="C13" s="50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3"/>
      <c r="S13" s="50"/>
    </row>
    <row r="14" spans="1:22" s="61" customFormat="1" ht="20.25" customHeight="1" x14ac:dyDescent="0.25">
      <c r="A14" s="55"/>
      <c r="B14" s="56" t="s">
        <v>46</v>
      </c>
      <c r="C14" s="56"/>
      <c r="D14" s="57"/>
      <c r="E14" s="58">
        <f>E15+E24+E29+E33+E57+E59+E61+E63</f>
        <v>849076.51723999984</v>
      </c>
      <c r="F14" s="58">
        <f>F15+F24+F29+F33+F57+F59+F61+F63</f>
        <v>38869.514559999996</v>
      </c>
      <c r="G14" s="58">
        <f>G15+G24+G29+G33+G57+G59+G61+G63</f>
        <v>22348.13452</v>
      </c>
      <c r="H14" s="59">
        <f>H15+H24+H29+H33+H57+H61+H63</f>
        <v>12743.327670000001</v>
      </c>
      <c r="I14" s="58">
        <f>I15+I24+I29+I33+I57+I59+I61+I63</f>
        <v>6127.5279199999995</v>
      </c>
      <c r="J14" s="58">
        <f>J15+J24+J29+J33+J57+J59+J61+J63</f>
        <v>876780.39159999997</v>
      </c>
      <c r="K14" s="58">
        <f>K15+K24+K33+K59+K63</f>
        <v>128762.97876000001</v>
      </c>
      <c r="L14" s="58">
        <f>L15+L24+L29+L33+L57+L59+L61+L63</f>
        <v>384911.36435000005</v>
      </c>
      <c r="M14" s="58">
        <f>M15+M24+M29+M33+M57+M59+M61+M63</f>
        <v>553708.83535999991</v>
      </c>
      <c r="N14" s="58">
        <f>N15+N24+N29+N33+N57+N59+N61+N63</f>
        <v>422471.51245999994</v>
      </c>
      <c r="O14" s="58">
        <f>O15+O24+O29+O33+O57+O59+O61+O63</f>
        <v>197643.62318999998</v>
      </c>
      <c r="P14" s="58">
        <f>P15+P24+P29+P33+P57+P59+P61+P63</f>
        <v>46570.247780000005</v>
      </c>
      <c r="Q14" s="58">
        <f>Q15+Q33</f>
        <v>4790.5780000000004</v>
      </c>
      <c r="R14" s="60"/>
      <c r="S14" s="56" t="s">
        <v>47</v>
      </c>
      <c r="T14" s="56"/>
    </row>
    <row r="15" spans="1:22" s="54" customFormat="1" ht="20.25" customHeight="1" x14ac:dyDescent="0.25">
      <c r="A15" s="62" t="s">
        <v>48</v>
      </c>
      <c r="C15" s="50"/>
      <c r="D15" s="51"/>
      <c r="E15" s="58">
        <f>SUM(E16:E23)</f>
        <v>509971.39317</v>
      </c>
      <c r="F15" s="58">
        <f>SUM(F16:F23)</f>
        <v>27058.176459999999</v>
      </c>
      <c r="G15" s="58">
        <f t="shared" ref="G15:P15" si="0">SUM(G16:G23)</f>
        <v>14215.82295</v>
      </c>
      <c r="H15" s="58">
        <f>SUM(H16:H23)</f>
        <v>5082.6799600000004</v>
      </c>
      <c r="I15" s="58">
        <f>SUM(I16:I23)</f>
        <v>3206.0409900000004</v>
      </c>
      <c r="J15" s="58">
        <f t="shared" si="0"/>
        <v>501800.34</v>
      </c>
      <c r="K15" s="58">
        <f>SUM(K16:K23)</f>
        <v>90684.225059999997</v>
      </c>
      <c r="L15" s="58">
        <f>SUM(L16:L23)</f>
        <v>228508.62176000001</v>
      </c>
      <c r="M15" s="58">
        <f>SUM(M16:M23)</f>
        <v>293834.03416999994</v>
      </c>
      <c r="N15" s="58">
        <f t="shared" si="0"/>
        <v>237151.87519000002</v>
      </c>
      <c r="O15" s="58">
        <f t="shared" si="0"/>
        <v>122651.58787</v>
      </c>
      <c r="P15" s="58">
        <f t="shared" si="0"/>
        <v>33874.382230000003</v>
      </c>
      <c r="Q15" s="58">
        <f>SUM(Q16:Q23)</f>
        <v>4765.5780000000004</v>
      </c>
      <c r="R15" s="63" t="s">
        <v>49</v>
      </c>
      <c r="S15" s="64"/>
      <c r="T15" s="50"/>
    </row>
    <row r="16" spans="1:22" s="54" customFormat="1" ht="20.25" customHeight="1" x14ac:dyDescent="0.25">
      <c r="A16" s="62"/>
      <c r="B16" s="54" t="s">
        <v>50</v>
      </c>
      <c r="C16" s="50"/>
      <c r="D16" s="51"/>
      <c r="E16" s="65">
        <v>121973.0144</v>
      </c>
      <c r="F16" s="65">
        <v>14416.441369999999</v>
      </c>
      <c r="G16" s="65">
        <v>5621.3166900000006</v>
      </c>
      <c r="H16" s="65">
        <v>5082.6799600000004</v>
      </c>
      <c r="I16" s="65">
        <v>1883.03071</v>
      </c>
      <c r="J16" s="65">
        <v>203139.49600000001</v>
      </c>
      <c r="K16" s="65">
        <v>43530.120479999998</v>
      </c>
      <c r="L16" s="65">
        <v>94286.284729999999</v>
      </c>
      <c r="M16" s="65">
        <v>133299.24604</v>
      </c>
      <c r="N16" s="65">
        <v>92526.123489999998</v>
      </c>
      <c r="O16" s="65">
        <v>7014.94</v>
      </c>
      <c r="P16" s="65">
        <v>17760</v>
      </c>
      <c r="Q16" s="66">
        <v>0</v>
      </c>
      <c r="R16" s="53"/>
      <c r="S16" s="67" t="s">
        <v>51</v>
      </c>
    </row>
    <row r="17" spans="1:20" s="54" customFormat="1" ht="20.25" customHeight="1" x14ac:dyDescent="0.25">
      <c r="A17" s="62"/>
      <c r="B17" s="54" t="s">
        <v>52</v>
      </c>
      <c r="C17" s="50"/>
      <c r="D17" s="51"/>
      <c r="E17" s="65">
        <v>61715.84345</v>
      </c>
      <c r="F17" s="65">
        <v>2831.6758999999997</v>
      </c>
      <c r="G17" s="65">
        <v>712.27069999999992</v>
      </c>
      <c r="H17" s="66">
        <v>0</v>
      </c>
      <c r="I17" s="65">
        <v>245.45789000000002</v>
      </c>
      <c r="J17" s="65">
        <v>79700.648000000001</v>
      </c>
      <c r="K17" s="68">
        <v>11792.745269999999</v>
      </c>
      <c r="L17" s="65">
        <v>39475.591500000002</v>
      </c>
      <c r="M17" s="65">
        <v>39242.214060000006</v>
      </c>
      <c r="N17" s="65">
        <v>49638.125189999999</v>
      </c>
      <c r="O17" s="65">
        <v>26411.21587</v>
      </c>
      <c r="P17" s="65">
        <v>2109.46</v>
      </c>
      <c r="Q17" s="69">
        <v>4715.5780000000004</v>
      </c>
      <c r="R17" s="53"/>
      <c r="S17" s="67" t="s">
        <v>53</v>
      </c>
    </row>
    <row r="18" spans="1:20" s="54" customFormat="1" ht="20.25" customHeight="1" x14ac:dyDescent="0.25">
      <c r="A18" s="62"/>
      <c r="B18" s="54" t="s">
        <v>54</v>
      </c>
      <c r="C18" s="50"/>
      <c r="D18" s="51"/>
      <c r="E18" s="65">
        <v>31026.790330000003</v>
      </c>
      <c r="F18" s="65">
        <v>1394.3628999999999</v>
      </c>
      <c r="G18" s="65">
        <v>487.06344999999999</v>
      </c>
      <c r="H18" s="66">
        <v>0</v>
      </c>
      <c r="I18" s="65">
        <v>170.75</v>
      </c>
      <c r="J18" s="65">
        <v>29511.106</v>
      </c>
      <c r="K18" s="65">
        <v>2732.10025</v>
      </c>
      <c r="L18" s="65">
        <v>16840.833190000001</v>
      </c>
      <c r="M18" s="65">
        <v>17090.636999999999</v>
      </c>
      <c r="N18" s="65">
        <v>13162.82886</v>
      </c>
      <c r="O18" s="65">
        <v>13119.72</v>
      </c>
      <c r="P18" s="65">
        <v>1913.1826899999999</v>
      </c>
      <c r="Q18" s="65">
        <v>25</v>
      </c>
      <c r="R18" s="53"/>
      <c r="S18" s="67" t="s">
        <v>55</v>
      </c>
    </row>
    <row r="19" spans="1:20" s="54" customFormat="1" ht="20.25" customHeight="1" x14ac:dyDescent="0.25">
      <c r="A19" s="62"/>
      <c r="B19" s="54" t="s">
        <v>56</v>
      </c>
      <c r="C19" s="50"/>
      <c r="D19" s="51"/>
      <c r="E19" s="65">
        <v>40002.365549999995</v>
      </c>
      <c r="F19" s="65">
        <v>3966.0061000000001</v>
      </c>
      <c r="G19" s="65">
        <v>814.74447999999995</v>
      </c>
      <c r="H19" s="66">
        <v>0</v>
      </c>
      <c r="I19" s="65">
        <v>128.4</v>
      </c>
      <c r="J19" s="65">
        <v>34935.81</v>
      </c>
      <c r="K19" s="65">
        <v>10207.761500000001</v>
      </c>
      <c r="L19" s="65">
        <v>17918.999</v>
      </c>
      <c r="M19" s="65">
        <v>20800.42397</v>
      </c>
      <c r="N19" s="65">
        <v>21871.27995</v>
      </c>
      <c r="O19" s="65">
        <v>14835.324000000001</v>
      </c>
      <c r="P19" s="65">
        <v>2231.7089999999998</v>
      </c>
      <c r="Q19" s="65">
        <v>25</v>
      </c>
      <c r="R19" s="53"/>
      <c r="S19" s="67" t="s">
        <v>57</v>
      </c>
    </row>
    <row r="20" spans="1:20" s="54" customFormat="1" ht="20.25" customHeight="1" x14ac:dyDescent="0.25">
      <c r="A20" s="62"/>
      <c r="B20" s="54" t="s">
        <v>58</v>
      </c>
      <c r="C20" s="50"/>
      <c r="D20" s="51"/>
      <c r="E20" s="65">
        <v>28420.47525</v>
      </c>
      <c r="F20" s="65">
        <v>1149.65174</v>
      </c>
      <c r="G20" s="65">
        <v>551.3901800000001</v>
      </c>
      <c r="H20" s="66">
        <v>0</v>
      </c>
      <c r="I20" s="65">
        <v>34.814959999999999</v>
      </c>
      <c r="J20" s="65">
        <v>27089.010999999999</v>
      </c>
      <c r="K20" s="65">
        <v>1135.925</v>
      </c>
      <c r="L20" s="65">
        <v>13526.01382</v>
      </c>
      <c r="M20" s="65">
        <v>14531.811960000001</v>
      </c>
      <c r="N20" s="65">
        <v>18931.65119</v>
      </c>
      <c r="O20" s="65">
        <v>7632.7550000000001</v>
      </c>
      <c r="P20" s="65">
        <v>1724.1554699999999</v>
      </c>
      <c r="Q20" s="66">
        <v>0</v>
      </c>
      <c r="R20" s="53"/>
      <c r="S20" s="67" t="s">
        <v>59</v>
      </c>
    </row>
    <row r="21" spans="1:20" s="54" customFormat="1" ht="20.25" customHeight="1" x14ac:dyDescent="0.25">
      <c r="A21" s="62"/>
      <c r="B21" s="54" t="s">
        <v>60</v>
      </c>
      <c r="C21" s="50"/>
      <c r="D21" s="51"/>
      <c r="E21" s="65">
        <v>117411.18422999998</v>
      </c>
      <c r="F21" s="65">
        <v>1291.0329999999999</v>
      </c>
      <c r="G21" s="65">
        <v>4995.2301900000002</v>
      </c>
      <c r="H21" s="66">
        <v>0</v>
      </c>
      <c r="I21" s="65">
        <v>536.77418999999998</v>
      </c>
      <c r="J21" s="65">
        <v>88005.323999999993</v>
      </c>
      <c r="K21" s="68">
        <v>855.30256000000008</v>
      </c>
      <c r="L21" s="65">
        <v>46460.899520000006</v>
      </c>
      <c r="M21" s="65">
        <v>53064.66588</v>
      </c>
      <c r="N21" s="65">
        <v>30815.338660000001</v>
      </c>
      <c r="O21" s="65">
        <v>45703.767999999996</v>
      </c>
      <c r="P21" s="65">
        <v>6797.2509900000005</v>
      </c>
      <c r="Q21" s="68">
        <v>0</v>
      </c>
      <c r="R21" s="53"/>
      <c r="S21" s="67" t="s">
        <v>61</v>
      </c>
    </row>
    <row r="22" spans="1:20" s="54" customFormat="1" ht="20.25" customHeight="1" x14ac:dyDescent="0.25">
      <c r="A22" s="62"/>
      <c r="B22" s="54" t="s">
        <v>62</v>
      </c>
      <c r="C22" s="50"/>
      <c r="D22" s="50"/>
      <c r="E22" s="65">
        <v>78400.377030000003</v>
      </c>
      <c r="F22" s="65">
        <v>567.81090000000006</v>
      </c>
      <c r="G22" s="65">
        <v>490.6</v>
      </c>
      <c r="H22" s="70">
        <v>0</v>
      </c>
      <c r="I22" s="68">
        <v>0</v>
      </c>
      <c r="J22" s="65">
        <v>21261.812999999998</v>
      </c>
      <c r="K22" s="68">
        <v>6134.6459999999997</v>
      </c>
      <c r="L22" s="68" t="s">
        <v>63</v>
      </c>
      <c r="M22" s="68" t="s">
        <v>63</v>
      </c>
      <c r="N22" s="68" t="s">
        <v>63</v>
      </c>
      <c r="O22" s="68" t="s">
        <v>63</v>
      </c>
      <c r="P22" s="68" t="s">
        <v>63</v>
      </c>
      <c r="Q22" s="68" t="s">
        <v>63</v>
      </c>
      <c r="R22" s="53"/>
      <c r="S22" s="67" t="s">
        <v>64</v>
      </c>
    </row>
    <row r="23" spans="1:20" s="54" customFormat="1" ht="20.25" customHeight="1" x14ac:dyDescent="0.25">
      <c r="A23" s="62"/>
      <c r="B23" s="54" t="s">
        <v>65</v>
      </c>
      <c r="C23" s="50"/>
      <c r="D23" s="50"/>
      <c r="E23" s="65">
        <v>31021.342929999999</v>
      </c>
      <c r="F23" s="65">
        <v>1441.1945499999999</v>
      </c>
      <c r="G23" s="65">
        <v>543.20726000000002</v>
      </c>
      <c r="H23" s="66">
        <v>0</v>
      </c>
      <c r="I23" s="65">
        <v>206.81323999999998</v>
      </c>
      <c r="J23" s="65">
        <v>18157.132000000001</v>
      </c>
      <c r="K23" s="65">
        <v>14295.624</v>
      </c>
      <c r="L23" s="68" t="s">
        <v>63</v>
      </c>
      <c r="M23" s="65">
        <v>15805.035260000001</v>
      </c>
      <c r="N23" s="65">
        <v>10206.52785</v>
      </c>
      <c r="O23" s="65">
        <v>7933.8649999999998</v>
      </c>
      <c r="P23" s="65">
        <v>1338.62408</v>
      </c>
      <c r="Q23" s="66">
        <v>0</v>
      </c>
      <c r="R23" s="53"/>
      <c r="S23" s="67" t="s">
        <v>66</v>
      </c>
    </row>
    <row r="24" spans="1:20" s="54" customFormat="1" ht="20.25" customHeight="1" x14ac:dyDescent="0.25">
      <c r="A24" s="62" t="s">
        <v>67</v>
      </c>
      <c r="C24" s="64"/>
      <c r="D24" s="64"/>
      <c r="E24" s="58">
        <f>SUM(E25:E28)</f>
        <v>85724.520359999995</v>
      </c>
      <c r="F24" s="58">
        <f t="shared" ref="F24:P24" si="1">SUM(F25:F28)</f>
        <v>4357.6542800000007</v>
      </c>
      <c r="G24" s="58">
        <f t="shared" si="1"/>
        <v>1843.8737000000001</v>
      </c>
      <c r="H24" s="58">
        <f t="shared" si="1"/>
        <v>366.64800000000002</v>
      </c>
      <c r="I24" s="58">
        <f t="shared" si="1"/>
        <v>295.96676000000002</v>
      </c>
      <c r="J24" s="58">
        <f t="shared" si="1"/>
        <v>80815.182000000001</v>
      </c>
      <c r="K24" s="58">
        <f t="shared" si="1"/>
        <v>14276.081000000002</v>
      </c>
      <c r="L24" s="58">
        <f t="shared" si="1"/>
        <v>38795.32387</v>
      </c>
      <c r="M24" s="58">
        <f t="shared" si="1"/>
        <v>53445.656739999999</v>
      </c>
      <c r="N24" s="58">
        <f t="shared" si="1"/>
        <v>33933.950540000005</v>
      </c>
      <c r="O24" s="58">
        <f t="shared" si="1"/>
        <v>23455.287569999997</v>
      </c>
      <c r="P24" s="58">
        <f t="shared" si="1"/>
        <v>5291.1217299999989</v>
      </c>
      <c r="Q24" s="71" t="s">
        <v>63</v>
      </c>
      <c r="R24" s="72" t="s">
        <v>68</v>
      </c>
      <c r="S24" s="64"/>
      <c r="T24" s="64"/>
    </row>
    <row r="25" spans="1:20" s="54" customFormat="1" ht="20.25" customHeight="1" x14ac:dyDescent="0.25">
      <c r="A25" s="62"/>
      <c r="B25" s="54" t="s">
        <v>69</v>
      </c>
      <c r="E25" s="65">
        <v>18015.489040000004</v>
      </c>
      <c r="F25" s="65">
        <v>864.28740000000005</v>
      </c>
      <c r="G25" s="65">
        <v>374.83756</v>
      </c>
      <c r="H25" s="66">
        <v>0</v>
      </c>
      <c r="I25" s="65">
        <v>4.4000000000000004</v>
      </c>
      <c r="J25" s="65">
        <v>15284.494000000001</v>
      </c>
      <c r="K25" s="68">
        <v>13.05</v>
      </c>
      <c r="L25" s="65">
        <v>7158.9471900000008</v>
      </c>
      <c r="M25" s="65">
        <v>14349.19</v>
      </c>
      <c r="N25" s="65">
        <v>7840.1257599999999</v>
      </c>
      <c r="O25" s="65">
        <v>2280.1999999999998</v>
      </c>
      <c r="P25" s="65">
        <v>859.16499999999996</v>
      </c>
      <c r="Q25" s="66">
        <v>0</v>
      </c>
      <c r="S25" s="73" t="s">
        <v>70</v>
      </c>
    </row>
    <row r="26" spans="1:20" s="54" customFormat="1" ht="20.25" customHeight="1" x14ac:dyDescent="0.25">
      <c r="A26" s="62"/>
      <c r="B26" s="54" t="s">
        <v>71</v>
      </c>
      <c r="C26" s="64"/>
      <c r="D26" s="64"/>
      <c r="E26" s="65">
        <v>23705.381160000001</v>
      </c>
      <c r="F26" s="65">
        <v>2428.7757000000001</v>
      </c>
      <c r="G26" s="65">
        <v>482.19223</v>
      </c>
      <c r="H26" s="66">
        <v>0</v>
      </c>
      <c r="I26" s="65">
        <v>92.942999999999998</v>
      </c>
      <c r="J26" s="65">
        <v>28263.566999999999</v>
      </c>
      <c r="K26" s="69">
        <v>5127</v>
      </c>
      <c r="L26" s="65">
        <v>14260.16678</v>
      </c>
      <c r="M26" s="65">
        <v>16717.929359999998</v>
      </c>
      <c r="N26" s="65">
        <v>13784.874320000001</v>
      </c>
      <c r="O26" s="65">
        <v>7468.0568800000001</v>
      </c>
      <c r="P26" s="65">
        <v>2475.3396899999998</v>
      </c>
      <c r="Q26" s="66">
        <v>0</v>
      </c>
      <c r="R26" s="63"/>
      <c r="S26" s="73" t="s">
        <v>72</v>
      </c>
      <c r="T26" s="64"/>
    </row>
    <row r="27" spans="1:20" s="54" customFormat="1" ht="20.25" customHeight="1" x14ac:dyDescent="0.25">
      <c r="A27" s="62"/>
      <c r="B27" s="54" t="s">
        <v>73</v>
      </c>
      <c r="E27" s="65">
        <v>28023.35598</v>
      </c>
      <c r="F27" s="65">
        <v>882.75109999999995</v>
      </c>
      <c r="G27" s="65">
        <v>740.52602000000002</v>
      </c>
      <c r="H27" s="65">
        <v>366.64800000000002</v>
      </c>
      <c r="I27" s="65">
        <v>26.9312</v>
      </c>
      <c r="J27" s="65">
        <v>24475.155999999999</v>
      </c>
      <c r="K27" s="68">
        <v>9125.8160000000007</v>
      </c>
      <c r="L27" s="65">
        <v>15982.7129</v>
      </c>
      <c r="M27" s="65">
        <v>14358.979380000001</v>
      </c>
      <c r="N27" s="65">
        <v>6325.5758900000001</v>
      </c>
      <c r="O27" s="65">
        <v>12631.770689999999</v>
      </c>
      <c r="P27" s="65">
        <v>1073.1726899999999</v>
      </c>
      <c r="Q27" s="66">
        <v>0</v>
      </c>
      <c r="S27" s="73" t="s">
        <v>74</v>
      </c>
    </row>
    <row r="28" spans="1:20" s="54" customFormat="1" ht="20.25" customHeight="1" x14ac:dyDescent="0.25">
      <c r="A28" s="62"/>
      <c r="B28" s="54" t="s">
        <v>75</v>
      </c>
      <c r="C28" s="64"/>
      <c r="D28" s="64"/>
      <c r="E28" s="65">
        <v>15980.294180000001</v>
      </c>
      <c r="F28" s="65">
        <v>181.84008</v>
      </c>
      <c r="G28" s="69">
        <v>246.31789000000001</v>
      </c>
      <c r="H28" s="66">
        <v>0</v>
      </c>
      <c r="I28" s="65">
        <v>171.69255999999999</v>
      </c>
      <c r="J28" s="65">
        <v>12791.965</v>
      </c>
      <c r="K28" s="68">
        <v>10.215</v>
      </c>
      <c r="L28" s="65">
        <v>1393.4970000000001</v>
      </c>
      <c r="M28" s="65">
        <v>8019.558</v>
      </c>
      <c r="N28" s="65">
        <v>5983.3745699999999</v>
      </c>
      <c r="O28" s="65">
        <v>1075.26</v>
      </c>
      <c r="P28" s="65">
        <v>883.44434999999999</v>
      </c>
      <c r="Q28" s="66">
        <v>0</v>
      </c>
      <c r="R28" s="63"/>
      <c r="S28" s="73" t="s">
        <v>76</v>
      </c>
      <c r="T28" s="64"/>
    </row>
    <row r="29" spans="1:20" s="54" customFormat="1" ht="20.25" customHeight="1" x14ac:dyDescent="0.25">
      <c r="A29" s="62" t="s">
        <v>77</v>
      </c>
      <c r="D29" s="50"/>
      <c r="E29" s="58">
        <f>SUM(E30)</f>
        <v>48131.793199999993</v>
      </c>
      <c r="F29" s="58">
        <f t="shared" ref="F29:P29" si="2">SUM(F30)</f>
        <v>848.33910000000003</v>
      </c>
      <c r="G29" s="58">
        <f t="shared" si="2"/>
        <v>1684.2429</v>
      </c>
      <c r="H29" s="58">
        <f t="shared" si="2"/>
        <v>574.58508999999992</v>
      </c>
      <c r="I29" s="58">
        <f t="shared" si="2"/>
        <v>220.78</v>
      </c>
      <c r="J29" s="58">
        <f>J30</f>
        <v>108833.92959999999</v>
      </c>
      <c r="K29" s="74" t="s">
        <v>63</v>
      </c>
      <c r="L29" s="58">
        <f t="shared" si="2"/>
        <v>34169.503880000004</v>
      </c>
      <c r="M29" s="58">
        <f t="shared" si="2"/>
        <v>75517.931629999992</v>
      </c>
      <c r="N29" s="58">
        <f t="shared" si="2"/>
        <v>39658.919670000003</v>
      </c>
      <c r="O29" s="58">
        <f t="shared" si="2"/>
        <v>5046.33</v>
      </c>
      <c r="P29" s="58">
        <f t="shared" si="2"/>
        <v>330</v>
      </c>
      <c r="Q29" s="66" t="s">
        <v>63</v>
      </c>
      <c r="R29" s="72" t="s">
        <v>78</v>
      </c>
      <c r="S29" s="73"/>
    </row>
    <row r="30" spans="1:20" s="54" customFormat="1" ht="20.25" customHeight="1" x14ac:dyDescent="0.25">
      <c r="A30" s="62"/>
      <c r="B30" s="54" t="s">
        <v>79</v>
      </c>
      <c r="C30" s="53"/>
      <c r="D30" s="50"/>
      <c r="E30" s="65">
        <v>48131.793199999993</v>
      </c>
      <c r="F30" s="65">
        <v>848.33910000000003</v>
      </c>
      <c r="G30" s="65">
        <v>1684.2429</v>
      </c>
      <c r="H30" s="65">
        <v>574.58508999999992</v>
      </c>
      <c r="I30" s="65">
        <v>220.78</v>
      </c>
      <c r="J30" s="65">
        <v>108833.92959999999</v>
      </c>
      <c r="K30" s="68">
        <v>0</v>
      </c>
      <c r="L30" s="65">
        <v>34169.503880000004</v>
      </c>
      <c r="M30" s="65">
        <v>75517.931629999992</v>
      </c>
      <c r="N30" s="65">
        <v>39658.919670000003</v>
      </c>
      <c r="O30" s="65">
        <v>5046.33</v>
      </c>
      <c r="P30" s="65">
        <v>330</v>
      </c>
      <c r="Q30" s="66">
        <v>0</v>
      </c>
      <c r="R30" s="72"/>
      <c r="S30" s="73" t="s">
        <v>80</v>
      </c>
    </row>
    <row r="31" spans="1:20" s="75" customFormat="1" ht="17.25" customHeight="1" x14ac:dyDescent="0.25">
      <c r="A31" s="62" t="s">
        <v>81</v>
      </c>
      <c r="C31" s="76"/>
      <c r="D31" s="76"/>
      <c r="E31" s="68" t="s">
        <v>63</v>
      </c>
      <c r="F31" s="68" t="s">
        <v>63</v>
      </c>
      <c r="G31" s="68" t="s">
        <v>63</v>
      </c>
      <c r="H31" s="68" t="s">
        <v>63</v>
      </c>
      <c r="I31" s="77" t="s">
        <v>63</v>
      </c>
      <c r="J31" s="74" t="s">
        <v>63</v>
      </c>
      <c r="K31" s="74" t="s">
        <v>63</v>
      </c>
      <c r="L31" s="74" t="s">
        <v>63</v>
      </c>
      <c r="M31" s="74" t="s">
        <v>63</v>
      </c>
      <c r="N31" s="74" t="s">
        <v>63</v>
      </c>
      <c r="O31" s="74" t="s">
        <v>63</v>
      </c>
      <c r="P31" s="74" t="s">
        <v>63</v>
      </c>
      <c r="Q31" s="66" t="s">
        <v>63</v>
      </c>
      <c r="R31" s="72" t="s">
        <v>82</v>
      </c>
      <c r="S31" s="73"/>
    </row>
    <row r="32" spans="1:20" s="75" customFormat="1" ht="17.25" customHeight="1" x14ac:dyDescent="0.25">
      <c r="A32" s="62"/>
      <c r="B32" s="78" t="s">
        <v>83</v>
      </c>
      <c r="C32" s="76"/>
      <c r="D32" s="76"/>
      <c r="E32" s="68" t="s">
        <v>63</v>
      </c>
      <c r="F32" s="68" t="s">
        <v>63</v>
      </c>
      <c r="G32" s="68" t="s">
        <v>63</v>
      </c>
      <c r="H32" s="68" t="s">
        <v>63</v>
      </c>
      <c r="I32" s="68" t="s">
        <v>63</v>
      </c>
      <c r="J32" s="68" t="s">
        <v>63</v>
      </c>
      <c r="K32" s="68" t="s">
        <v>63</v>
      </c>
      <c r="L32" s="68" t="s">
        <v>63</v>
      </c>
      <c r="M32" s="68" t="s">
        <v>63</v>
      </c>
      <c r="N32" s="68" t="s">
        <v>63</v>
      </c>
      <c r="O32" s="68" t="s">
        <v>63</v>
      </c>
      <c r="P32" s="68" t="s">
        <v>63</v>
      </c>
      <c r="Q32" s="66" t="s">
        <v>63</v>
      </c>
      <c r="R32" s="72"/>
      <c r="S32" s="73" t="s">
        <v>84</v>
      </c>
    </row>
    <row r="33" spans="1:22" s="75" customFormat="1" ht="17.25" customHeight="1" x14ac:dyDescent="0.25">
      <c r="A33" s="62" t="s">
        <v>85</v>
      </c>
      <c r="C33" s="76"/>
      <c r="D33" s="76"/>
      <c r="E33" s="58">
        <f t="shared" ref="E33:P33" si="3">SUM(E34,E35,E36,E55,E56)</f>
        <v>76884.133960000006</v>
      </c>
      <c r="F33" s="58">
        <f t="shared" si="3"/>
        <v>3120.4868000000006</v>
      </c>
      <c r="G33" s="58">
        <f t="shared" si="3"/>
        <v>1369.8090400000001</v>
      </c>
      <c r="H33" s="58">
        <f t="shared" si="3"/>
        <v>1137.3170000000002</v>
      </c>
      <c r="I33" s="58">
        <f t="shared" si="3"/>
        <v>259.35219999999998</v>
      </c>
      <c r="J33" s="58">
        <f t="shared" si="3"/>
        <v>63793.581999999995</v>
      </c>
      <c r="K33" s="58">
        <f t="shared" si="3"/>
        <v>16453.6967</v>
      </c>
      <c r="L33" s="58">
        <f t="shared" si="3"/>
        <v>33314.736819999998</v>
      </c>
      <c r="M33" s="58">
        <f t="shared" si="3"/>
        <v>50799.724689999995</v>
      </c>
      <c r="N33" s="58">
        <f t="shared" si="3"/>
        <v>42470.014519999997</v>
      </c>
      <c r="O33" s="58">
        <f t="shared" si="3"/>
        <v>18932.500700000001</v>
      </c>
      <c r="P33" s="58">
        <f t="shared" si="3"/>
        <v>2950.8326899999997</v>
      </c>
      <c r="Q33" s="58">
        <f>SUM(Q34,Q35,Q36,Q55,Q56)</f>
        <v>25</v>
      </c>
      <c r="R33" s="72" t="s">
        <v>86</v>
      </c>
      <c r="S33" s="73"/>
    </row>
    <row r="34" spans="1:22" s="75" customFormat="1" ht="17.25" customHeight="1" x14ac:dyDescent="0.25">
      <c r="A34" s="62"/>
      <c r="B34" s="78" t="s">
        <v>87</v>
      </c>
      <c r="C34" s="76"/>
      <c r="D34" s="76"/>
      <c r="E34" s="65">
        <v>15521.301530000001</v>
      </c>
      <c r="F34" s="65">
        <v>60.835800000000006</v>
      </c>
      <c r="G34" s="65">
        <v>77.926400000000001</v>
      </c>
      <c r="H34" s="66">
        <v>0</v>
      </c>
      <c r="I34" s="65">
        <v>28.34</v>
      </c>
      <c r="J34" s="65">
        <v>14182.115</v>
      </c>
      <c r="K34" s="65">
        <v>4019.0284999999999</v>
      </c>
      <c r="L34" s="65">
        <v>9506.377199999999</v>
      </c>
      <c r="M34" s="65">
        <v>9431.5472399999999</v>
      </c>
      <c r="N34" s="65">
        <v>8074.6755499999999</v>
      </c>
      <c r="O34" s="65">
        <v>4576.7124999999996</v>
      </c>
      <c r="P34" s="65">
        <v>823</v>
      </c>
      <c r="Q34" s="65">
        <v>25</v>
      </c>
      <c r="R34" s="72"/>
      <c r="S34" s="73" t="s">
        <v>88</v>
      </c>
    </row>
    <row r="35" spans="1:22" s="75" customFormat="1" ht="17.25" customHeight="1" x14ac:dyDescent="0.25">
      <c r="A35" s="62"/>
      <c r="B35" s="78" t="s">
        <v>89</v>
      </c>
      <c r="C35" s="76"/>
      <c r="D35" s="76"/>
      <c r="E35" s="65">
        <v>15667.13716</v>
      </c>
      <c r="F35" s="65">
        <v>893.67840000000001</v>
      </c>
      <c r="G35" s="65">
        <v>220.76226</v>
      </c>
      <c r="H35" s="65">
        <v>19.841999999999999</v>
      </c>
      <c r="I35" s="65">
        <v>122.4</v>
      </c>
      <c r="J35" s="65">
        <v>15232.112999999999</v>
      </c>
      <c r="K35" s="69">
        <v>11581.215199999999</v>
      </c>
      <c r="L35" s="65">
        <v>10581.49382</v>
      </c>
      <c r="M35" s="65">
        <v>12353.523999999999</v>
      </c>
      <c r="N35" s="65">
        <v>7772.6758799999998</v>
      </c>
      <c r="O35" s="69">
        <v>11054.545199999999</v>
      </c>
      <c r="P35" s="65">
        <v>816.77768999999989</v>
      </c>
      <c r="Q35" s="70">
        <v>0</v>
      </c>
      <c r="R35" s="79"/>
      <c r="S35" s="73" t="s">
        <v>90</v>
      </c>
    </row>
    <row r="36" spans="1:22" s="75" customFormat="1" ht="17.25" customHeight="1" x14ac:dyDescent="0.25">
      <c r="A36" s="62"/>
      <c r="B36" s="78" t="s">
        <v>91</v>
      </c>
      <c r="C36" s="76"/>
      <c r="D36" s="76"/>
      <c r="E36" s="65">
        <v>16044.527979999999</v>
      </c>
      <c r="F36" s="65">
        <v>1780.6861000000001</v>
      </c>
      <c r="G36" s="65">
        <v>438.63984999999997</v>
      </c>
      <c r="H36" s="69">
        <v>1076.4190000000001</v>
      </c>
      <c r="I36" s="65">
        <v>2.1221999999999999</v>
      </c>
      <c r="J36" s="65">
        <v>11715.645</v>
      </c>
      <c r="K36" s="68">
        <v>8.5</v>
      </c>
      <c r="L36" s="65">
        <v>4406.9480599999997</v>
      </c>
      <c r="M36" s="65">
        <v>11172.901</v>
      </c>
      <c r="N36" s="65">
        <v>11446.40314</v>
      </c>
      <c r="O36" s="65">
        <v>2093.4630000000002</v>
      </c>
      <c r="P36" s="65">
        <v>108.7</v>
      </c>
      <c r="Q36" s="66">
        <v>0</v>
      </c>
      <c r="R36" s="78"/>
      <c r="S36" s="73" t="s">
        <v>92</v>
      </c>
    </row>
    <row r="37" spans="1:22" s="75" customFormat="1" ht="17.25" customHeight="1" x14ac:dyDescent="0.25">
      <c r="A37" s="62"/>
      <c r="B37" s="78"/>
      <c r="C37" s="76"/>
      <c r="D37" s="76"/>
      <c r="E37" s="80"/>
      <c r="F37" s="80"/>
      <c r="G37" s="80"/>
      <c r="H37" s="81"/>
      <c r="I37" s="80"/>
      <c r="J37" s="80"/>
      <c r="K37" s="80"/>
      <c r="L37" s="80"/>
      <c r="M37" s="80"/>
      <c r="N37" s="80"/>
      <c r="O37" s="80"/>
      <c r="P37" s="80"/>
      <c r="Q37" s="81"/>
      <c r="R37" s="78"/>
      <c r="S37" s="73"/>
    </row>
    <row r="38" spans="1:22" s="75" customFormat="1" ht="17.25" customHeight="1" x14ac:dyDescent="0.25">
      <c r="A38" s="62"/>
      <c r="B38" s="78"/>
      <c r="C38" s="76"/>
      <c r="D38" s="76"/>
      <c r="E38" s="80"/>
      <c r="F38" s="80"/>
      <c r="G38" s="80"/>
      <c r="H38" s="81" t="s">
        <v>7</v>
      </c>
      <c r="I38" s="80"/>
      <c r="J38" s="80"/>
      <c r="K38" s="80"/>
      <c r="L38" s="80"/>
      <c r="M38" s="80"/>
      <c r="N38" s="80"/>
      <c r="O38" s="80"/>
      <c r="P38" s="80"/>
      <c r="Q38" s="81"/>
      <c r="R38" s="78"/>
      <c r="S38" s="73"/>
    </row>
    <row r="39" spans="1:22" s="75" customFormat="1" ht="17.25" customHeight="1" x14ac:dyDescent="0.25">
      <c r="A39" s="62"/>
      <c r="B39" s="78"/>
      <c r="C39" s="76"/>
      <c r="D39" s="76"/>
      <c r="E39" s="80"/>
      <c r="F39" s="80"/>
      <c r="G39" s="80"/>
      <c r="H39" s="81"/>
      <c r="I39" s="80"/>
      <c r="J39" s="80"/>
      <c r="K39" s="80"/>
      <c r="L39" s="80"/>
      <c r="M39" s="80"/>
      <c r="N39" s="80"/>
      <c r="O39" s="80"/>
      <c r="P39" s="80"/>
      <c r="Q39" s="81"/>
      <c r="R39" s="78"/>
      <c r="S39" s="73"/>
    </row>
    <row r="40" spans="1:22" s="75" customFormat="1" ht="17.25" customHeight="1" x14ac:dyDescent="0.25">
      <c r="A40" s="62"/>
      <c r="B40" s="78"/>
      <c r="C40" s="76"/>
      <c r="D40" s="76"/>
      <c r="E40" s="80"/>
      <c r="F40" s="80"/>
      <c r="G40" s="80"/>
      <c r="H40" s="81"/>
      <c r="I40" s="80"/>
      <c r="J40" s="80"/>
      <c r="K40" s="80"/>
      <c r="L40" s="80"/>
      <c r="M40" s="80"/>
      <c r="N40" s="80"/>
      <c r="O40" s="80"/>
      <c r="P40" s="80"/>
      <c r="Q40" s="81"/>
      <c r="R40" s="78"/>
      <c r="S40" s="73"/>
    </row>
    <row r="41" spans="1:22" s="75" customFormat="1" ht="17.25" customHeight="1" x14ac:dyDescent="0.25">
      <c r="A41" s="62"/>
      <c r="B41" s="78"/>
      <c r="C41" s="76"/>
      <c r="D41" s="76"/>
      <c r="E41" s="80"/>
      <c r="F41" s="80"/>
      <c r="G41" s="80" t="s">
        <v>7</v>
      </c>
      <c r="H41" s="81"/>
      <c r="I41" s="80"/>
      <c r="J41" s="80"/>
      <c r="K41" s="80"/>
      <c r="L41" s="80"/>
      <c r="M41" s="80"/>
      <c r="N41" s="80"/>
      <c r="O41" s="80"/>
      <c r="P41" s="80"/>
      <c r="Q41" s="81"/>
      <c r="R41" s="78"/>
      <c r="S41" s="73"/>
    </row>
    <row r="42" spans="1:22" s="75" customFormat="1" ht="17.25" customHeight="1" x14ac:dyDescent="0.25">
      <c r="A42" s="62"/>
      <c r="B42" s="78"/>
      <c r="C42" s="76"/>
      <c r="D42" s="76"/>
      <c r="E42" s="80"/>
      <c r="F42" s="80"/>
      <c r="G42" s="80"/>
      <c r="H42" s="81"/>
      <c r="I42" s="80"/>
      <c r="J42" s="80"/>
      <c r="K42" s="80"/>
      <c r="L42" s="80"/>
      <c r="M42" s="80"/>
      <c r="N42" s="80"/>
      <c r="O42" s="80"/>
      <c r="P42" s="80"/>
      <c r="Q42" s="81"/>
      <c r="R42" s="78"/>
      <c r="S42" s="73"/>
    </row>
    <row r="43" spans="1:22" s="1" customFormat="1" ht="25.5" customHeight="1" x14ac:dyDescent="0.3">
      <c r="B43" s="2" t="s">
        <v>0</v>
      </c>
      <c r="C43" s="3">
        <v>19.2</v>
      </c>
      <c r="D43" s="2" t="s">
        <v>93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2" s="5" customFormat="1" x14ac:dyDescent="0.3">
      <c r="B44" s="1" t="s">
        <v>2</v>
      </c>
      <c r="C44" s="3">
        <v>19.2</v>
      </c>
      <c r="D44" s="6" t="s">
        <v>94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22" s="5" customFormat="1" ht="16.5" customHeight="1" x14ac:dyDescent="0.3">
      <c r="B45" s="1"/>
      <c r="C45" s="3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S45" s="8" t="s">
        <v>4</v>
      </c>
    </row>
    <row r="46" spans="1:22" ht="6" customHeight="1" x14ac:dyDescent="0.3"/>
    <row r="47" spans="1:22" s="21" customFormat="1" ht="18" customHeight="1" x14ac:dyDescent="0.5">
      <c r="A47" s="11"/>
      <c r="B47" s="12"/>
      <c r="C47" s="12"/>
      <c r="D47" s="13"/>
      <c r="E47" s="14" t="s">
        <v>5</v>
      </c>
      <c r="F47" s="15"/>
      <c r="G47" s="15"/>
      <c r="H47" s="15"/>
      <c r="I47" s="15"/>
      <c r="J47" s="15"/>
      <c r="K47" s="16"/>
      <c r="L47" s="17" t="s">
        <v>6</v>
      </c>
      <c r="M47" s="18"/>
      <c r="N47" s="18"/>
      <c r="O47" s="18"/>
      <c r="P47" s="18"/>
      <c r="Q47" s="19"/>
      <c r="R47" s="20" t="s">
        <v>7</v>
      </c>
      <c r="S47" s="11"/>
      <c r="V47" s="22"/>
    </row>
    <row r="48" spans="1:22" s="21" customFormat="1" ht="18" customHeight="1" x14ac:dyDescent="0.5">
      <c r="A48" s="23"/>
      <c r="B48" s="23"/>
      <c r="C48" s="23"/>
      <c r="D48" s="24"/>
      <c r="E48" s="25" t="s">
        <v>8</v>
      </c>
      <c r="F48" s="26"/>
      <c r="G48" s="26"/>
      <c r="H48" s="26"/>
      <c r="I48" s="26"/>
      <c r="J48" s="26"/>
      <c r="K48" s="27"/>
      <c r="L48" s="28" t="s">
        <v>9</v>
      </c>
      <c r="M48" s="29"/>
      <c r="N48" s="29"/>
      <c r="O48" s="29"/>
      <c r="P48" s="29"/>
      <c r="Q48" s="30"/>
      <c r="R48" s="31"/>
    </row>
    <row r="49" spans="1:23" s="21" customFormat="1" ht="18" customHeight="1" x14ac:dyDescent="0.3">
      <c r="A49" s="32" t="s">
        <v>95</v>
      </c>
      <c r="B49" s="32"/>
      <c r="C49" s="32"/>
      <c r="D49" s="33"/>
      <c r="E49" s="34"/>
      <c r="F49" s="35" t="s">
        <v>11</v>
      </c>
      <c r="G49" s="34"/>
      <c r="H49" s="34"/>
      <c r="I49" s="36"/>
      <c r="J49" s="37"/>
      <c r="K49" s="37"/>
      <c r="L49" s="37"/>
      <c r="M49" s="37"/>
      <c r="N49" s="37"/>
      <c r="O49" s="37"/>
      <c r="P49" s="37"/>
      <c r="Q49" s="38"/>
      <c r="R49" s="39" t="s">
        <v>12</v>
      </c>
      <c r="S49" s="40"/>
      <c r="T49" s="41"/>
    </row>
    <row r="50" spans="1:23" s="21" customFormat="1" ht="18" customHeight="1" x14ac:dyDescent="0.3">
      <c r="A50" s="40" t="s">
        <v>96</v>
      </c>
      <c r="B50" s="40"/>
      <c r="C50" s="40"/>
      <c r="D50" s="33"/>
      <c r="E50" s="34"/>
      <c r="F50" s="34" t="s">
        <v>13</v>
      </c>
      <c r="G50" s="34"/>
      <c r="H50" s="34" t="s">
        <v>14</v>
      </c>
      <c r="I50" s="34"/>
      <c r="J50" s="37"/>
      <c r="K50" s="37"/>
      <c r="L50" s="37"/>
      <c r="M50" s="37"/>
      <c r="N50" s="37"/>
      <c r="O50" s="37"/>
      <c r="P50" s="37"/>
      <c r="Q50" s="34"/>
      <c r="R50" s="39" t="s">
        <v>15</v>
      </c>
      <c r="S50" s="40"/>
      <c r="T50" s="41"/>
    </row>
    <row r="51" spans="1:23" s="21" customFormat="1" ht="18" customHeight="1" x14ac:dyDescent="0.3">
      <c r="A51" s="42"/>
      <c r="B51" s="42"/>
      <c r="C51" s="42"/>
      <c r="D51" s="43"/>
      <c r="E51" s="34" t="s">
        <v>16</v>
      </c>
      <c r="F51" s="34" t="s">
        <v>17</v>
      </c>
      <c r="G51" s="34"/>
      <c r="H51" s="34" t="s">
        <v>18</v>
      </c>
      <c r="I51" s="34"/>
      <c r="J51" s="37"/>
      <c r="K51" s="37"/>
      <c r="L51" s="37" t="s">
        <v>19</v>
      </c>
      <c r="M51" s="37"/>
      <c r="N51" s="37"/>
      <c r="O51" s="37"/>
      <c r="P51" s="37"/>
      <c r="Q51" s="34"/>
      <c r="R51" s="39" t="s">
        <v>20</v>
      </c>
      <c r="S51" s="40"/>
      <c r="T51" s="41"/>
    </row>
    <row r="52" spans="1:23" s="21" customFormat="1" ht="18" customHeight="1" x14ac:dyDescent="0.5">
      <c r="A52" s="23"/>
      <c r="B52" s="23"/>
      <c r="C52" s="23"/>
      <c r="D52" s="24"/>
      <c r="E52" s="34" t="s">
        <v>21</v>
      </c>
      <c r="F52" s="34" t="s">
        <v>22</v>
      </c>
      <c r="G52" s="34" t="s">
        <v>23</v>
      </c>
      <c r="H52" s="34" t="s">
        <v>24</v>
      </c>
      <c r="I52" s="34" t="s">
        <v>25</v>
      </c>
      <c r="J52" s="37" t="s">
        <v>26</v>
      </c>
      <c r="K52" s="37" t="s">
        <v>27</v>
      </c>
      <c r="L52" s="37" t="s">
        <v>28</v>
      </c>
      <c r="M52" s="37" t="s">
        <v>29</v>
      </c>
      <c r="N52" s="37" t="s">
        <v>30</v>
      </c>
      <c r="O52" s="37" t="s">
        <v>31</v>
      </c>
      <c r="P52" s="37" t="s">
        <v>32</v>
      </c>
      <c r="Q52" s="34" t="s">
        <v>33</v>
      </c>
      <c r="R52" s="39" t="s">
        <v>34</v>
      </c>
      <c r="S52" s="40"/>
      <c r="T52" s="41"/>
    </row>
    <row r="53" spans="1:23" s="21" customFormat="1" ht="18" customHeight="1" x14ac:dyDescent="0.5">
      <c r="A53" s="44"/>
      <c r="B53" s="44"/>
      <c r="C53" s="44"/>
      <c r="D53" s="45"/>
      <c r="E53" s="46" t="s">
        <v>35</v>
      </c>
      <c r="F53" s="46" t="s">
        <v>36</v>
      </c>
      <c r="G53" s="46" t="s">
        <v>37</v>
      </c>
      <c r="H53" s="46" t="s">
        <v>38</v>
      </c>
      <c r="I53" s="46" t="s">
        <v>39</v>
      </c>
      <c r="J53" s="46" t="s">
        <v>40</v>
      </c>
      <c r="K53" s="46" t="s">
        <v>41</v>
      </c>
      <c r="L53" s="47" t="s">
        <v>42</v>
      </c>
      <c r="M53" s="47" t="s">
        <v>43</v>
      </c>
      <c r="N53" s="47" t="s">
        <v>44</v>
      </c>
      <c r="O53" s="47" t="s">
        <v>45</v>
      </c>
      <c r="P53" s="47" t="s">
        <v>40</v>
      </c>
      <c r="Q53" s="46" t="s">
        <v>41</v>
      </c>
      <c r="R53" s="48"/>
      <c r="S53" s="49"/>
    </row>
    <row r="54" spans="1:23" s="54" customFormat="1" ht="3" customHeight="1" x14ac:dyDescent="0.25">
      <c r="A54" s="50"/>
      <c r="B54" s="50"/>
      <c r="C54" s="50"/>
      <c r="D54" s="51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0"/>
    </row>
    <row r="55" spans="1:23" s="83" customFormat="1" ht="18" customHeight="1" x14ac:dyDescent="0.25">
      <c r="A55" s="82"/>
      <c r="B55" s="54" t="s">
        <v>97</v>
      </c>
      <c r="D55" s="84"/>
      <c r="E55" s="65">
        <v>16368.742219999998</v>
      </c>
      <c r="F55" s="65">
        <v>382.79700000000003</v>
      </c>
      <c r="G55" s="65">
        <v>310.16129999999998</v>
      </c>
      <c r="H55" s="66">
        <v>0</v>
      </c>
      <c r="I55" s="65">
        <v>105.49</v>
      </c>
      <c r="J55" s="65">
        <v>10167.937</v>
      </c>
      <c r="K55" s="68">
        <v>724.15</v>
      </c>
      <c r="L55" s="65">
        <v>4654.4995799999997</v>
      </c>
      <c r="M55" s="65">
        <v>9683.9204499999996</v>
      </c>
      <c r="N55" s="65">
        <v>11915.362499999999</v>
      </c>
      <c r="O55" s="65">
        <v>499.7</v>
      </c>
      <c r="P55" s="65">
        <v>636.5</v>
      </c>
      <c r="Q55" s="66">
        <v>0</v>
      </c>
      <c r="R55" s="85"/>
      <c r="S55" s="53" t="s">
        <v>98</v>
      </c>
    </row>
    <row r="56" spans="1:23" s="54" customFormat="1" ht="19.5" customHeight="1" x14ac:dyDescent="0.25">
      <c r="A56" s="53"/>
      <c r="B56" s="54" t="s">
        <v>99</v>
      </c>
      <c r="C56" s="53"/>
      <c r="D56" s="51"/>
      <c r="E56" s="65">
        <v>13282.425070000001</v>
      </c>
      <c r="F56" s="65">
        <v>2.4895</v>
      </c>
      <c r="G56" s="65">
        <v>322.31923</v>
      </c>
      <c r="H56" s="65">
        <v>41.055999999999997</v>
      </c>
      <c r="I56" s="65">
        <v>1</v>
      </c>
      <c r="J56" s="65">
        <v>12495.772000000001</v>
      </c>
      <c r="K56" s="68">
        <v>120.803</v>
      </c>
      <c r="L56" s="65">
        <v>4165.4181600000002</v>
      </c>
      <c r="M56" s="65">
        <v>8157.8320000000003</v>
      </c>
      <c r="N56" s="65">
        <v>3260.8974500000004</v>
      </c>
      <c r="O56" s="65">
        <v>708.08</v>
      </c>
      <c r="P56" s="65">
        <v>565.85500000000002</v>
      </c>
      <c r="Q56" s="66">
        <v>0</v>
      </c>
      <c r="R56" s="86"/>
      <c r="S56" s="53" t="s">
        <v>100</v>
      </c>
    </row>
    <row r="57" spans="1:23" s="54" customFormat="1" ht="19.5" customHeight="1" x14ac:dyDescent="0.25">
      <c r="A57" s="62" t="s">
        <v>101</v>
      </c>
      <c r="C57" s="53"/>
      <c r="D57" s="51"/>
      <c r="E57" s="58">
        <f>SUM(E58)</f>
        <v>53422.851159999998</v>
      </c>
      <c r="F57" s="58">
        <f t="shared" ref="F57:P57" si="4">SUM(F58)</f>
        <v>1429.7468999999999</v>
      </c>
      <c r="G57" s="58">
        <f t="shared" si="4"/>
        <v>1626.0974899999999</v>
      </c>
      <c r="H57" s="58">
        <f t="shared" si="4"/>
        <v>1991.29519</v>
      </c>
      <c r="I57" s="58">
        <f t="shared" si="4"/>
        <v>1898.90497</v>
      </c>
      <c r="J57" s="58">
        <f t="shared" si="4"/>
        <v>50109.167000000001</v>
      </c>
      <c r="K57" s="74" t="s">
        <v>63</v>
      </c>
      <c r="L57" s="58">
        <f t="shared" si="4"/>
        <v>8609.3328199999996</v>
      </c>
      <c r="M57" s="58">
        <f t="shared" si="4"/>
        <v>44469.778630000001</v>
      </c>
      <c r="N57" s="58">
        <f t="shared" si="4"/>
        <v>32015.415430000001</v>
      </c>
      <c r="O57" s="58">
        <f t="shared" si="4"/>
        <v>12902.5152</v>
      </c>
      <c r="P57" s="58">
        <f t="shared" si="4"/>
        <v>244</v>
      </c>
      <c r="Q57" s="66" t="s">
        <v>63</v>
      </c>
      <c r="R57" s="63" t="s">
        <v>102</v>
      </c>
      <c r="S57" s="64"/>
    </row>
    <row r="58" spans="1:23" s="54" customFormat="1" ht="19.5" customHeight="1" x14ac:dyDescent="0.25">
      <c r="A58" s="62"/>
      <c r="B58" s="54" t="s">
        <v>103</v>
      </c>
      <c r="C58" s="53"/>
      <c r="D58" s="51"/>
      <c r="E58" s="65">
        <v>53422.851159999998</v>
      </c>
      <c r="F58" s="65">
        <v>1429.7468999999999</v>
      </c>
      <c r="G58" s="65">
        <v>1626.0974899999999</v>
      </c>
      <c r="H58" s="65">
        <v>1991.29519</v>
      </c>
      <c r="I58" s="65">
        <v>1898.90497</v>
      </c>
      <c r="J58" s="65">
        <v>50109.167000000001</v>
      </c>
      <c r="K58" s="68">
        <v>7786</v>
      </c>
      <c r="L58" s="65">
        <v>8609.3328199999996</v>
      </c>
      <c r="M58" s="65">
        <v>44469.778630000001</v>
      </c>
      <c r="N58" s="65">
        <v>32015.415430000001</v>
      </c>
      <c r="O58" s="65">
        <v>12902.5152</v>
      </c>
      <c r="P58" s="65">
        <v>244</v>
      </c>
      <c r="Q58" s="66">
        <v>0</v>
      </c>
      <c r="R58" s="86"/>
      <c r="S58" s="53" t="s">
        <v>104</v>
      </c>
    </row>
    <row r="59" spans="1:23" s="54" customFormat="1" ht="19.5" customHeight="1" x14ac:dyDescent="0.25">
      <c r="A59" s="62" t="s">
        <v>105</v>
      </c>
      <c r="C59" s="50"/>
      <c r="D59" s="51"/>
      <c r="E59" s="58">
        <f>SUM(E60)</f>
        <v>19985.622030000002</v>
      </c>
      <c r="F59" s="58">
        <f t="shared" ref="F59:P59" si="5">SUM(F60)</f>
        <v>665.46630000000005</v>
      </c>
      <c r="G59" s="58">
        <f t="shared" si="5"/>
        <v>309.12927000000002</v>
      </c>
      <c r="H59" s="70" t="s">
        <v>63</v>
      </c>
      <c r="I59" s="58">
        <f>SUM(I60)</f>
        <v>60.08</v>
      </c>
      <c r="J59" s="58">
        <f t="shared" si="5"/>
        <v>20570.329000000002</v>
      </c>
      <c r="K59" s="58">
        <f t="shared" si="5"/>
        <v>3739.9670000000001</v>
      </c>
      <c r="L59" s="58">
        <f t="shared" si="5"/>
        <v>9253.9981399999997</v>
      </c>
      <c r="M59" s="58">
        <f t="shared" si="5"/>
        <v>9002.3709999999992</v>
      </c>
      <c r="N59" s="58">
        <f t="shared" si="5"/>
        <v>10540.985419999999</v>
      </c>
      <c r="O59" s="58">
        <f t="shared" si="5"/>
        <v>9909.3420000000006</v>
      </c>
      <c r="P59" s="58">
        <f t="shared" si="5"/>
        <v>2283.2631499999998</v>
      </c>
      <c r="Q59" s="66" t="s">
        <v>63</v>
      </c>
      <c r="R59" s="63" t="s">
        <v>106</v>
      </c>
      <c r="S59" s="64"/>
      <c r="T59" s="64"/>
      <c r="U59" s="64"/>
    </row>
    <row r="60" spans="1:23" s="54" customFormat="1" ht="19.5" customHeight="1" x14ac:dyDescent="0.25">
      <c r="A60" s="62"/>
      <c r="B60" s="54" t="s">
        <v>107</v>
      </c>
      <c r="C60" s="50"/>
      <c r="D60" s="51"/>
      <c r="E60" s="65">
        <v>19985.622030000002</v>
      </c>
      <c r="F60" s="65">
        <v>665.46630000000005</v>
      </c>
      <c r="G60" s="65">
        <v>309.12927000000002</v>
      </c>
      <c r="H60" s="66">
        <v>0</v>
      </c>
      <c r="I60" s="65">
        <v>60.08</v>
      </c>
      <c r="J60" s="65">
        <v>20570.329000000002</v>
      </c>
      <c r="K60" s="65">
        <v>3739.9670000000001</v>
      </c>
      <c r="L60" s="65">
        <v>9253.9981399999997</v>
      </c>
      <c r="M60" s="65">
        <v>9002.3709999999992</v>
      </c>
      <c r="N60" s="65">
        <v>10540.985419999999</v>
      </c>
      <c r="O60" s="65">
        <v>9909.3420000000006</v>
      </c>
      <c r="P60" s="65">
        <v>2283.2631499999998</v>
      </c>
      <c r="Q60" s="66">
        <v>0</v>
      </c>
      <c r="S60" s="73" t="s">
        <v>108</v>
      </c>
    </row>
    <row r="61" spans="1:23" s="54" customFormat="1" ht="19.5" customHeight="1" x14ac:dyDescent="0.25">
      <c r="A61" s="62" t="s">
        <v>109</v>
      </c>
      <c r="C61" s="50"/>
      <c r="D61" s="51"/>
      <c r="E61" s="58">
        <f>SUM(E62)</f>
        <v>30147.604019999999</v>
      </c>
      <c r="F61" s="58">
        <f t="shared" ref="F61:P61" si="6">SUM(F62)</f>
        <v>1050.6138000000001</v>
      </c>
      <c r="G61" s="58">
        <f t="shared" si="6"/>
        <v>661.65458000000001</v>
      </c>
      <c r="H61" s="58">
        <f t="shared" si="6"/>
        <v>1903.7249999999999</v>
      </c>
      <c r="I61" s="58">
        <f t="shared" si="6"/>
        <v>143.29300000000001</v>
      </c>
      <c r="J61" s="58">
        <f t="shared" si="6"/>
        <v>27496.6</v>
      </c>
      <c r="K61" s="74" t="s">
        <v>63</v>
      </c>
      <c r="L61" s="58">
        <f t="shared" si="6"/>
        <v>19886.15352</v>
      </c>
      <c r="M61" s="58">
        <f t="shared" si="6"/>
        <v>11083.4915</v>
      </c>
      <c r="N61" s="58">
        <f t="shared" si="6"/>
        <v>13489.689699999999</v>
      </c>
      <c r="O61" s="58">
        <f t="shared" si="6"/>
        <v>2719.20685</v>
      </c>
      <c r="P61" s="58">
        <f t="shared" si="6"/>
        <v>923.84798000000001</v>
      </c>
      <c r="Q61" s="66" t="s">
        <v>63</v>
      </c>
      <c r="R61" s="63" t="s">
        <v>110</v>
      </c>
      <c r="S61" s="64"/>
      <c r="T61" s="64"/>
      <c r="U61" s="64"/>
    </row>
    <row r="62" spans="1:23" s="54" customFormat="1" ht="19.5" customHeight="1" x14ac:dyDescent="0.25">
      <c r="A62" s="62"/>
      <c r="B62" s="54" t="s">
        <v>111</v>
      </c>
      <c r="C62" s="53"/>
      <c r="D62" s="51"/>
      <c r="E62" s="65">
        <v>30147.604019999999</v>
      </c>
      <c r="F62" s="65">
        <v>1050.6138000000001</v>
      </c>
      <c r="G62" s="65">
        <v>661.65458000000001</v>
      </c>
      <c r="H62" s="65">
        <v>1903.7249999999999</v>
      </c>
      <c r="I62" s="65">
        <v>143.29300000000001</v>
      </c>
      <c r="J62" s="65">
        <v>27496.6</v>
      </c>
      <c r="K62" s="68">
        <v>217.167</v>
      </c>
      <c r="L62" s="65">
        <v>19886.15352</v>
      </c>
      <c r="M62" s="65">
        <v>11083.4915</v>
      </c>
      <c r="N62" s="65">
        <v>13489.689699999999</v>
      </c>
      <c r="O62" s="65">
        <v>2719.20685</v>
      </c>
      <c r="P62" s="65">
        <v>923.84798000000001</v>
      </c>
      <c r="Q62" s="66">
        <v>0</v>
      </c>
      <c r="S62" s="73" t="s">
        <v>112</v>
      </c>
      <c r="W62" s="54" t="s">
        <v>7</v>
      </c>
    </row>
    <row r="63" spans="1:23" s="54" customFormat="1" ht="19.5" customHeight="1" x14ac:dyDescent="0.25">
      <c r="A63" s="62" t="s">
        <v>113</v>
      </c>
      <c r="C63" s="50"/>
      <c r="D63" s="51"/>
      <c r="E63" s="58">
        <f>SUM(E64)</f>
        <v>24808.599340000001</v>
      </c>
      <c r="F63" s="58">
        <f t="shared" ref="F63:P63" si="7">SUM(F64)</f>
        <v>339.03091999999998</v>
      </c>
      <c r="G63" s="58">
        <f t="shared" si="7"/>
        <v>637.50459000000001</v>
      </c>
      <c r="H63" s="58">
        <f t="shared" si="7"/>
        <v>1687.0774299999998</v>
      </c>
      <c r="I63" s="58">
        <f t="shared" si="7"/>
        <v>43.11</v>
      </c>
      <c r="J63" s="58">
        <f t="shared" si="7"/>
        <v>23361.261999999999</v>
      </c>
      <c r="K63" s="58">
        <f t="shared" si="7"/>
        <v>3609.009</v>
      </c>
      <c r="L63" s="58">
        <f t="shared" si="7"/>
        <v>12373.693539999998</v>
      </c>
      <c r="M63" s="58">
        <f t="shared" si="7"/>
        <v>15555.847</v>
      </c>
      <c r="N63" s="58">
        <f t="shared" si="7"/>
        <v>13210.661990000001</v>
      </c>
      <c r="O63" s="58">
        <f t="shared" si="7"/>
        <v>2026.8530000000001</v>
      </c>
      <c r="P63" s="58">
        <f t="shared" si="7"/>
        <v>672.8</v>
      </c>
      <c r="Q63" s="66" t="s">
        <v>63</v>
      </c>
      <c r="R63" s="63" t="s">
        <v>114</v>
      </c>
      <c r="S63" s="64"/>
      <c r="T63" s="64"/>
      <c r="U63" s="64"/>
    </row>
    <row r="64" spans="1:23" s="54" customFormat="1" ht="19.5" customHeight="1" x14ac:dyDescent="0.25">
      <c r="B64" s="54" t="s">
        <v>115</v>
      </c>
      <c r="C64" s="53"/>
      <c r="D64" s="51"/>
      <c r="E64" s="65">
        <v>24808.599340000001</v>
      </c>
      <c r="F64" s="65">
        <v>339.03091999999998</v>
      </c>
      <c r="G64" s="65">
        <v>637.50459000000001</v>
      </c>
      <c r="H64" s="65">
        <v>1687.0774299999998</v>
      </c>
      <c r="I64" s="65">
        <v>43.11</v>
      </c>
      <c r="J64" s="65">
        <v>23361.261999999999</v>
      </c>
      <c r="K64" s="65">
        <v>3609.009</v>
      </c>
      <c r="L64" s="65">
        <v>12373.693539999998</v>
      </c>
      <c r="M64" s="65">
        <v>15555.847</v>
      </c>
      <c r="N64" s="65">
        <v>13210.661990000001</v>
      </c>
      <c r="O64" s="65">
        <v>2026.8530000000001</v>
      </c>
      <c r="P64" s="65">
        <v>672.8</v>
      </c>
      <c r="Q64" s="66">
        <v>0</v>
      </c>
      <c r="S64" s="73" t="s">
        <v>116</v>
      </c>
    </row>
    <row r="65" spans="1:19" s="54" customFormat="1" ht="3" customHeight="1" x14ac:dyDescent="0.25">
      <c r="A65" s="87"/>
      <c r="B65" s="87"/>
      <c r="C65" s="87"/>
      <c r="D65" s="88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7"/>
      <c r="S65" s="87"/>
    </row>
    <row r="66" spans="1:19" s="54" customFormat="1" ht="3" customHeight="1" x14ac:dyDescent="0.25">
      <c r="A66" s="53"/>
      <c r="B66" s="53"/>
      <c r="C66" s="53"/>
      <c r="D66" s="53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53"/>
      <c r="S66" s="53"/>
    </row>
    <row r="67" spans="1:19" s="22" customFormat="1" x14ac:dyDescent="0.3">
      <c r="B67" s="21" t="s">
        <v>117</v>
      </c>
      <c r="C67" s="21"/>
      <c r="D67" s="21"/>
      <c r="E67" s="21"/>
      <c r="L67" s="21" t="s">
        <v>118</v>
      </c>
    </row>
    <row r="76" spans="1:19" ht="16.5" customHeight="1" x14ac:dyDescent="0.3"/>
    <row r="84" ht="16.5" customHeight="1" x14ac:dyDescent="0.3"/>
    <row r="85" ht="21.75" customHeight="1" x14ac:dyDescent="0.3"/>
  </sheetData>
  <mergeCells count="22">
    <mergeCell ref="A50:D50"/>
    <mergeCell ref="R50:S50"/>
    <mergeCell ref="R51:S51"/>
    <mergeCell ref="R52:S52"/>
    <mergeCell ref="E47:K47"/>
    <mergeCell ref="L47:Q47"/>
    <mergeCell ref="E48:K48"/>
    <mergeCell ref="L48:Q48"/>
    <mergeCell ref="A49:D49"/>
    <mergeCell ref="R49:S49"/>
    <mergeCell ref="A9:D9"/>
    <mergeCell ref="R9:S9"/>
    <mergeCell ref="R10:S10"/>
    <mergeCell ref="R11:S11"/>
    <mergeCell ref="B14:D14"/>
    <mergeCell ref="S14:T14"/>
    <mergeCell ref="E6:K6"/>
    <mergeCell ref="L6:Q6"/>
    <mergeCell ref="E7:K7"/>
    <mergeCell ref="L7:Q7"/>
    <mergeCell ref="A8:D8"/>
    <mergeCell ref="R8:S8"/>
  </mergeCells>
  <pageMargins left="0.51181102362204722" right="0.31496062992125984" top="0.59055118110236227" bottom="0.59055118110236227" header="0.31496062992125984" footer="0.31496062992125984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 </vt:lpstr>
      <vt:lpstr>'T-19.2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2021-07-29T08:38:12Z</dcterms:created>
  <dcterms:modified xsi:type="dcterms:W3CDTF">2021-07-29T08:38:19Z</dcterms:modified>
</cp:coreProperties>
</file>