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870" windowWidth="20295" windowHeight="9135"/>
  </bookViews>
  <sheets>
    <sheet name="T-12.4" sheetId="1" r:id="rId1"/>
  </sheets>
  <definedNames>
    <definedName name="_xlnm.Print_Area" localSheetId="0">'T-12.4'!$A$1:$W$70</definedName>
  </definedNames>
  <calcPr calcId="125725"/>
</workbook>
</file>

<file path=xl/calcChain.xml><?xml version="1.0" encoding="utf-8"?>
<calcChain xmlns="http://schemas.openxmlformats.org/spreadsheetml/2006/main">
  <c r="E38" i="1"/>
  <c r="F38"/>
  <c r="G38"/>
  <c r="H38"/>
  <c r="I38"/>
  <c r="J38"/>
  <c r="K38"/>
  <c r="L38"/>
  <c r="M38"/>
  <c r="N38"/>
  <c r="O38"/>
  <c r="P38"/>
  <c r="Q38"/>
  <c r="R38"/>
  <c r="R31"/>
  <c r="Q31"/>
  <c r="P31"/>
  <c r="O31"/>
  <c r="N31"/>
  <c r="M31"/>
  <c r="L31"/>
  <c r="K31"/>
  <c r="J31"/>
  <c r="I31"/>
  <c r="H31"/>
  <c r="G31"/>
  <c r="F31"/>
  <c r="E31"/>
  <c r="R23"/>
  <c r="Q23"/>
  <c r="P23"/>
  <c r="O23"/>
  <c r="N23"/>
  <c r="M23"/>
  <c r="L23"/>
  <c r="K23"/>
  <c r="J23"/>
  <c r="I23"/>
  <c r="H23"/>
  <c r="G23"/>
  <c r="F23"/>
  <c r="E23"/>
  <c r="R15"/>
  <c r="Q15"/>
  <c r="P15"/>
  <c r="O15"/>
  <c r="N15"/>
  <c r="M15"/>
  <c r="L15"/>
  <c r="K15"/>
  <c r="J15"/>
  <c r="I15"/>
  <c r="H15"/>
  <c r="G15"/>
  <c r="F15"/>
  <c r="E15"/>
  <c r="R12"/>
  <c r="Q12"/>
  <c r="P12"/>
  <c r="O12"/>
  <c r="N12"/>
  <c r="M12"/>
  <c r="L12"/>
  <c r="K12"/>
  <c r="J12"/>
  <c r="I12"/>
  <c r="H12"/>
  <c r="G12"/>
  <c r="F12"/>
  <c r="E12"/>
  <c r="E11" l="1"/>
  <c r="I11"/>
  <c r="M11"/>
  <c r="Q11"/>
  <c r="G11"/>
  <c r="K11"/>
  <c r="R11"/>
  <c r="H11"/>
  <c r="L11"/>
  <c r="P11"/>
  <c r="F11"/>
  <c r="J11"/>
  <c r="N11"/>
  <c r="O11"/>
</calcChain>
</file>

<file path=xl/sharedStrings.xml><?xml version="1.0" encoding="utf-8"?>
<sst xmlns="http://schemas.openxmlformats.org/spreadsheetml/2006/main" count="125" uniqueCount="99">
  <si>
    <t>ตาราง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</si>
  <si>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2556</t>
  </si>
  <si>
    <t>Table</t>
  </si>
  <si>
    <t>Railway Passengers and Passenger Revenue Classified by Category, Station and District: Fiscal Year  2013</t>
  </si>
  <si>
    <t>อำเภอ และสถานี</t>
  </si>
  <si>
    <t>ผู้โดยสาร Number of passengers</t>
  </si>
  <si>
    <t>รายได้จากการโดยสาร (บาท)</t>
  </si>
  <si>
    <t>District and station</t>
  </si>
  <si>
    <t>ชั้นหนึ่ง First class</t>
  </si>
  <si>
    <t>ชั้นสอง Second class</t>
  </si>
  <si>
    <t>ชั้นสาม Third class</t>
  </si>
  <si>
    <t>Passenger revenue (Baht)</t>
  </si>
  <si>
    <t>ไปอย่าง</t>
  </si>
  <si>
    <t>ยอดรวม</t>
  </si>
  <si>
    <t>รวม</t>
  </si>
  <si>
    <t>เดียว</t>
  </si>
  <si>
    <t>ไปกลับ</t>
  </si>
  <si>
    <t>รายเดือน</t>
  </si>
  <si>
    <t>ค่าโดยสาร</t>
  </si>
  <si>
    <t>อื่น ๆ</t>
  </si>
  <si>
    <t>Total</t>
  </si>
  <si>
    <t>One-</t>
  </si>
  <si>
    <t>Round</t>
  </si>
  <si>
    <t xml:space="preserve"> Com-</t>
  </si>
  <si>
    <t>Fares</t>
  </si>
  <si>
    <t>Others</t>
  </si>
  <si>
    <t>way</t>
  </si>
  <si>
    <t>trip</t>
  </si>
  <si>
    <t>muter</t>
  </si>
  <si>
    <t>รวมยอด</t>
  </si>
  <si>
    <t>อำเภอเมืองนครศรีธรรมราช</t>
  </si>
  <si>
    <t>Mueang Nakhon Si Thammarat District</t>
  </si>
  <si>
    <t>ที่หยุดรถมะม่วงสองต้น</t>
  </si>
  <si>
    <t>Mamuang Song Ton</t>
  </si>
  <si>
    <t>นครศรีธรรมราช</t>
  </si>
  <si>
    <t>Nakhon Si Thammarat</t>
  </si>
  <si>
    <t>อำเภอฉวาง</t>
  </si>
  <si>
    <t>Chawang District</t>
  </si>
  <si>
    <t>ห้วยปริก</t>
  </si>
  <si>
    <t>Huai Prik</t>
  </si>
  <si>
    <t>กระบียด</t>
  </si>
  <si>
    <t>Krabiat</t>
  </si>
  <si>
    <t>พานคอ</t>
  </si>
  <si>
    <t>Thanpho</t>
  </si>
  <si>
    <t>ฉวาง</t>
  </si>
  <si>
    <t>Chawang</t>
  </si>
  <si>
    <t>คลองจันดี</t>
  </si>
  <si>
    <t>Khlong Chan Di</t>
  </si>
  <si>
    <t>หลักช้าง</t>
  </si>
  <si>
    <t>Luk Chang</t>
  </si>
  <si>
    <t>ที่หยุดรถคลองกุย</t>
  </si>
  <si>
    <t>Khlong Kuai</t>
  </si>
  <si>
    <t>อำเภอชะอวด</t>
  </si>
  <si>
    <t>Cha-uat District</t>
  </si>
  <si>
    <t>บ้านตูล</t>
  </si>
  <si>
    <t>Ban Tun</t>
  </si>
  <si>
    <t>ชะอวด</t>
  </si>
  <si>
    <t>Cha-uat</t>
  </si>
  <si>
    <t>ป้านหยุดรถหนองจิก</t>
  </si>
  <si>
    <t>Stopping place Nong Jik</t>
  </si>
  <si>
    <t>บ้านนางหลง</t>
  </si>
  <si>
    <t>Ban Nang Long</t>
  </si>
  <si>
    <t>บ้านขอนหาด</t>
  </si>
  <si>
    <t>Ban Khon Hat</t>
  </si>
  <si>
    <t>ที่หยุดรถบ้านทุ่งค่าย</t>
  </si>
  <si>
    <t>Ban tTung Kai</t>
  </si>
  <si>
    <t>ป้ายหยุดรถบ้านตรอกแค</t>
  </si>
  <si>
    <t>Stopping place Ban Trok Kae</t>
  </si>
  <si>
    <t>อำเภอทุ่งสง</t>
  </si>
  <si>
    <t>Thung Song District</t>
  </si>
  <si>
    <t>ชุมทางทุ่งสง</t>
  </si>
  <si>
    <t>Thung Song Junction</t>
  </si>
  <si>
    <t>ที่วัง</t>
  </si>
  <si>
    <t>Thi Wang</t>
  </si>
  <si>
    <t>ใสใหญ่</t>
  </si>
  <si>
    <t>Sai Yai</t>
  </si>
  <si>
    <t>ช่องเขา</t>
  </si>
  <si>
    <t>Chong Khao</t>
  </si>
  <si>
    <t>อำเภอนาบอน</t>
  </si>
  <si>
    <t>Na Bon District</t>
  </si>
  <si>
    <t>คลองจัง</t>
  </si>
  <si>
    <t>Khlong Chang</t>
  </si>
  <si>
    <t>อำเภอร่อนพิบูลย์</t>
  </si>
  <si>
    <t>Ron Phibun District</t>
  </si>
  <si>
    <t>ร่อนพิบูลย์</t>
  </si>
  <si>
    <t>Ron Phibun</t>
  </si>
  <si>
    <t>ชุมทางเขาชุมทอง</t>
  </si>
  <si>
    <t>Khao Chum Thong Junction</t>
  </si>
  <si>
    <t>บ้านทุ่งหล่อ</t>
  </si>
  <si>
    <t>Ban Thung Lo</t>
  </si>
  <si>
    <t>โคกคราม</t>
  </si>
  <si>
    <t>Khok Khram</t>
  </si>
  <si>
    <t>ป้ายหยุดรถบ้านห้วยยูง</t>
  </si>
  <si>
    <t>Stopping place Ban Huai Yung</t>
  </si>
  <si>
    <t>ควนหนองคว้า</t>
  </si>
  <si>
    <t>Khuan Nong Khwa</t>
  </si>
  <si>
    <t xml:space="preserve">     ที่มา:   การรถไฟแห่งประเทศไทย</t>
  </si>
  <si>
    <t xml:space="preserve">     Source:   The State Railway of Thailand</t>
  </si>
  <si>
    <t xml:space="preserve"> -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</si>
</sst>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87" fontId="2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187" fontId="4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/>
    <xf numFmtId="187" fontId="3" fillId="0" borderId="0" xfId="1" applyNumberFormat="1" applyFont="1" applyBorder="1"/>
    <xf numFmtId="0" fontId="3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187" fontId="5" fillId="0" borderId="3" xfId="1" applyNumberFormat="1" applyFont="1" applyBorder="1" applyAlignment="1">
      <alignment horizontal="center" vertical="center" shrinkToFit="1"/>
    </xf>
    <xf numFmtId="187" fontId="5" fillId="0" borderId="4" xfId="1" applyNumberFormat="1" applyFont="1" applyBorder="1" applyAlignment="1">
      <alignment horizontal="center" vertical="center" shrinkToFit="1"/>
    </xf>
    <xf numFmtId="187" fontId="5" fillId="0" borderId="5" xfId="1" applyNumberFormat="1" applyFont="1" applyBorder="1" applyAlignment="1">
      <alignment horizontal="center" vertical="center" shrinkToFit="1"/>
    </xf>
    <xf numFmtId="187" fontId="5" fillId="0" borderId="6" xfId="1" applyNumberFormat="1" applyFont="1" applyBorder="1" applyAlignment="1">
      <alignment horizontal="center"/>
    </xf>
    <xf numFmtId="187" fontId="5" fillId="0" borderId="1" xfId="1" applyNumberFormat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187" fontId="5" fillId="0" borderId="6" xfId="1" applyNumberFormat="1" applyFont="1" applyBorder="1" applyAlignment="1">
      <alignment horizontal="center" vertical="center" shrinkToFit="1"/>
    </xf>
    <xf numFmtId="187" fontId="5" fillId="0" borderId="1" xfId="1" applyNumberFormat="1" applyFont="1" applyBorder="1" applyAlignment="1">
      <alignment horizontal="center" vertical="center" shrinkToFit="1"/>
    </xf>
    <xf numFmtId="0" fontId="5" fillId="0" borderId="1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187" fontId="5" fillId="0" borderId="0" xfId="1" applyNumberFormat="1" applyFont="1" applyBorder="1"/>
    <xf numFmtId="187" fontId="5" fillId="0" borderId="3" xfId="1" applyNumberFormat="1" applyFont="1" applyBorder="1" applyAlignment="1">
      <alignment horizontal="center" vertical="center"/>
    </xf>
    <xf numFmtId="187" fontId="5" fillId="0" borderId="4" xfId="1" applyNumberFormat="1" applyFont="1" applyBorder="1" applyAlignment="1">
      <alignment horizontal="center" vertical="center"/>
    </xf>
    <xf numFmtId="187" fontId="5" fillId="0" borderId="5" xfId="1" applyNumberFormat="1" applyFont="1" applyBorder="1" applyAlignment="1">
      <alignment horizontal="center" vertical="center"/>
    </xf>
    <xf numFmtId="187" fontId="5" fillId="0" borderId="8" xfId="1" applyNumberFormat="1" applyFont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5" fillId="0" borderId="10" xfId="1" applyNumberFormat="1" applyFont="1" applyBorder="1" applyAlignment="1">
      <alignment horizontal="center"/>
    </xf>
    <xf numFmtId="187" fontId="5" fillId="0" borderId="11" xfId="1" applyNumberFormat="1" applyFont="1" applyBorder="1" applyAlignment="1">
      <alignment horizontal="center" vertical="center" shrinkToFit="1"/>
    </xf>
    <xf numFmtId="187" fontId="5" fillId="0" borderId="0" xfId="1" applyNumberFormat="1" applyFont="1" applyBorder="1" applyAlignment="1">
      <alignment horizontal="center" vertical="center" shrinkToFit="1"/>
    </xf>
    <xf numFmtId="0" fontId="5" fillId="0" borderId="0" xfId="0" applyFont="1" applyBorder="1"/>
    <xf numFmtId="187" fontId="5" fillId="0" borderId="7" xfId="1" applyNumberFormat="1" applyFont="1" applyBorder="1" applyAlignment="1">
      <alignment horizontal="center" vertical="center" shrinkToFit="1"/>
    </xf>
    <xf numFmtId="187" fontId="5" fillId="0" borderId="12" xfId="1" applyNumberFormat="1" applyFont="1" applyBorder="1"/>
    <xf numFmtId="187" fontId="5" fillId="0" borderId="13" xfId="1" quotePrefix="1" applyNumberFormat="1" applyFont="1" applyBorder="1" applyAlignment="1">
      <alignment horizontal="center"/>
    </xf>
    <xf numFmtId="187" fontId="5" fillId="0" borderId="13" xfId="1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187" fontId="5" fillId="0" borderId="9" xfId="1" applyNumberFormat="1" applyFont="1" applyBorder="1" applyAlignment="1">
      <alignment horizontal="center" vertical="center" shrinkToFit="1"/>
    </xf>
    <xf numFmtId="187" fontId="5" fillId="0" borderId="14" xfId="1" applyNumberFormat="1" applyFont="1" applyBorder="1" applyAlignment="1">
      <alignment horizontal="center" vertical="center" shrinkToFit="1"/>
    </xf>
    <xf numFmtId="187" fontId="5" fillId="0" borderId="10" xfId="1" applyNumberFormat="1" applyFont="1" applyBorder="1" applyAlignment="1">
      <alignment horizontal="center" vertical="center" shrinkToFit="1"/>
    </xf>
    <xf numFmtId="187" fontId="5" fillId="0" borderId="14" xfId="1" quotePrefix="1" applyNumberFormat="1" applyFont="1" applyBorder="1" applyAlignment="1">
      <alignment horizontal="center"/>
    </xf>
    <xf numFmtId="187" fontId="5" fillId="0" borderId="8" xfId="1" applyNumberFormat="1" applyFont="1" applyBorder="1" applyAlignment="1">
      <alignment horizontal="center" vertical="center" shrinkToFit="1"/>
    </xf>
    <xf numFmtId="187" fontId="5" fillId="0" borderId="9" xfId="1" applyNumberFormat="1" applyFont="1" applyBorder="1" applyAlignment="1">
      <alignment horizontal="center" vertical="center" shrinkToFit="1"/>
    </xf>
    <xf numFmtId="0" fontId="5" fillId="0" borderId="9" xfId="0" applyFont="1" applyBorder="1"/>
    <xf numFmtId="0" fontId="7" fillId="0" borderId="9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187" fontId="5" fillId="0" borderId="0" xfId="1" applyNumberFormat="1" applyFont="1" applyBorder="1" applyAlignment="1">
      <alignment horizontal="center" vertical="center" shrinkToFit="1"/>
    </xf>
    <xf numFmtId="187" fontId="5" fillId="0" borderId="13" xfId="1" applyNumberFormat="1" applyFont="1" applyBorder="1" applyAlignment="1">
      <alignment horizontal="center" vertical="center" shrinkToFit="1"/>
    </xf>
    <xf numFmtId="187" fontId="5" fillId="0" borderId="7" xfId="1" quotePrefix="1" applyNumberFormat="1" applyFont="1" applyBorder="1" applyAlignment="1">
      <alignment horizontal="center"/>
    </xf>
    <xf numFmtId="187" fontId="5" fillId="0" borderId="0" xfId="1" quotePrefix="1" applyNumberFormat="1" applyFont="1" applyBorder="1" applyAlignment="1">
      <alignment horizontal="center"/>
    </xf>
    <xf numFmtId="187" fontId="5" fillId="0" borderId="11" xfId="1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4" fillId="0" borderId="11" xfId="1" applyNumberFormat="1" applyFont="1" applyBorder="1" applyAlignment="1">
      <alignment horizontal="right" wrapText="1"/>
    </xf>
    <xf numFmtId="187" fontId="4" fillId="0" borderId="13" xfId="1" applyNumberFormat="1" applyFont="1" applyBorder="1" applyAlignment="1">
      <alignment horizontal="right" wrapText="1"/>
    </xf>
    <xf numFmtId="187" fontId="4" fillId="0" borderId="11" xfId="1" applyNumberFormat="1" applyFont="1" applyBorder="1" applyAlignment="1">
      <alignment horizontal="center"/>
    </xf>
    <xf numFmtId="187" fontId="4" fillId="0" borderId="0" xfId="1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187" fontId="4" fillId="0" borderId="11" xfId="1" applyNumberFormat="1" applyFont="1" applyBorder="1" applyAlignment="1">
      <alignment horizontal="center"/>
    </xf>
    <xf numFmtId="187" fontId="4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7" fontId="5" fillId="0" borderId="11" xfId="1" applyNumberFormat="1" applyFont="1" applyBorder="1" applyAlignment="1">
      <alignment horizontal="right" wrapText="1"/>
    </xf>
    <xf numFmtId="187" fontId="5" fillId="0" borderId="13" xfId="1" applyNumberFormat="1" applyFont="1" applyBorder="1" applyAlignment="1">
      <alignment horizontal="right" wrapText="1"/>
    </xf>
    <xf numFmtId="187" fontId="4" fillId="0" borderId="7" xfId="1" applyNumberFormat="1" applyFont="1" applyBorder="1" applyAlignment="1">
      <alignment horizontal="right" wrapText="1"/>
    </xf>
    <xf numFmtId="187" fontId="5" fillId="0" borderId="7" xfId="1" applyNumberFormat="1" applyFont="1" applyBorder="1" applyAlignment="1">
      <alignment horizontal="right" wrapText="1"/>
    </xf>
    <xf numFmtId="187" fontId="5" fillId="0" borderId="0" xfId="1" applyNumberFormat="1" applyFont="1" applyAlignment="1">
      <alignment horizontal="right" wrapText="1"/>
    </xf>
    <xf numFmtId="187" fontId="5" fillId="0" borderId="0" xfId="1" applyNumberFormat="1" applyFont="1" applyBorder="1" applyAlignment="1">
      <alignment horizontal="left"/>
    </xf>
    <xf numFmtId="0" fontId="5" fillId="0" borderId="7" xfId="0" applyFont="1" applyBorder="1"/>
    <xf numFmtId="187" fontId="5" fillId="0" borderId="0" xfId="1" applyNumberFormat="1" applyFont="1" applyBorder="1" applyAlignment="1">
      <alignment horizontal="right" wrapText="1"/>
    </xf>
    <xf numFmtId="187" fontId="5" fillId="0" borderId="11" xfId="1" applyNumberFormat="1" applyFont="1" applyBorder="1"/>
    <xf numFmtId="187" fontId="5" fillId="0" borderId="0" xfId="1" applyNumberFormat="1" applyFont="1"/>
    <xf numFmtId="0" fontId="5" fillId="0" borderId="0" xfId="0" applyFont="1"/>
    <xf numFmtId="0" fontId="4" fillId="0" borderId="7" xfId="0" applyFont="1" applyBorder="1"/>
    <xf numFmtId="187" fontId="4" fillId="0" borderId="11" xfId="1" applyNumberFormat="1" applyFont="1" applyBorder="1"/>
    <xf numFmtId="187" fontId="4" fillId="0" borderId="0" xfId="1" applyNumberFormat="1" applyFont="1"/>
    <xf numFmtId="187" fontId="4" fillId="0" borderId="0" xfId="1" applyNumberFormat="1" applyFont="1" applyBorder="1" applyAlignment="1">
      <alignment horizontal="right" wrapText="1"/>
    </xf>
    <xf numFmtId="0" fontId="5" fillId="0" borderId="10" xfId="0" applyFont="1" applyBorder="1"/>
    <xf numFmtId="187" fontId="5" fillId="0" borderId="8" xfId="1" applyNumberFormat="1" applyFont="1" applyBorder="1"/>
    <xf numFmtId="187" fontId="5" fillId="0" borderId="14" xfId="1" applyNumberFormat="1" applyFont="1" applyBorder="1"/>
    <xf numFmtId="187" fontId="5" fillId="0" borderId="9" xfId="1" applyNumberFormat="1" applyFont="1" applyBorder="1"/>
    <xf numFmtId="43" fontId="5" fillId="0" borderId="14" xfId="1" applyNumberFormat="1" applyFont="1" applyBorder="1"/>
    <xf numFmtId="43" fontId="5" fillId="0" borderId="10" xfId="1" applyNumberFormat="1" applyFont="1" applyBorder="1"/>
    <xf numFmtId="43" fontId="5" fillId="0" borderId="9" xfId="1" applyNumberFormat="1" applyFont="1" applyBorder="1"/>
    <xf numFmtId="187" fontId="3" fillId="0" borderId="0" xfId="1" applyNumberFormat="1" applyFon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49"/>
  <sheetViews>
    <sheetView showGridLines="0" tabSelected="1" zoomScaleNormal="100" workbookViewId="0">
      <selection activeCell="Q55" sqref="Q55"/>
    </sheetView>
  </sheetViews>
  <sheetFormatPr defaultRowHeight="21.75"/>
  <cols>
    <col min="1" max="1" width="2.42578125" style="13" customWidth="1"/>
    <col min="2" max="2" width="5.85546875" style="13" customWidth="1"/>
    <col min="3" max="3" width="6.85546875" style="13" customWidth="1"/>
    <col min="4" max="4" width="8.140625" style="13" customWidth="1"/>
    <col min="5" max="5" width="8.5703125" style="97" customWidth="1"/>
    <col min="6" max="6" width="6.85546875" style="97" customWidth="1"/>
    <col min="7" max="7" width="6.42578125" style="97" customWidth="1"/>
    <col min="8" max="8" width="6.85546875" style="97" customWidth="1"/>
    <col min="9" max="9" width="9" style="97" customWidth="1"/>
    <col min="10" max="10" width="8.42578125" style="97" customWidth="1"/>
    <col min="11" max="11" width="7.140625" style="97" customWidth="1"/>
    <col min="12" max="12" width="8.140625" style="97" customWidth="1"/>
    <col min="13" max="13" width="8.28515625" style="97" customWidth="1"/>
    <col min="14" max="14" width="7.42578125" style="97" customWidth="1"/>
    <col min="15" max="15" width="6.85546875" style="97" customWidth="1"/>
    <col min="16" max="16" width="11.7109375" style="97" customWidth="1"/>
    <col min="17" max="17" width="12.42578125" style="97" customWidth="1"/>
    <col min="18" max="18" width="11" style="97" customWidth="1"/>
    <col min="19" max="19" width="5" style="97" customWidth="1"/>
    <col min="20" max="20" width="20.7109375" style="97" customWidth="1"/>
    <col min="21" max="21" width="2.28515625" style="13" customWidth="1"/>
    <col min="22" max="22" width="4.85546875" style="11" customWidth="1"/>
    <col min="23" max="16384" width="9.140625" style="11"/>
  </cols>
  <sheetData>
    <row r="1" spans="1:22" s="5" customFormat="1">
      <c r="A1" s="1"/>
      <c r="B1" s="1" t="s">
        <v>0</v>
      </c>
      <c r="C1" s="2">
        <v>12.4</v>
      </c>
      <c r="D1" s="1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</row>
    <row r="2" spans="1:22" s="10" customFormat="1">
      <c r="A2" s="6"/>
      <c r="B2" s="7" t="s">
        <v>2</v>
      </c>
      <c r="C2" s="2">
        <v>12.4</v>
      </c>
      <c r="D2" s="1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</row>
    <row r="3" spans="1:22" ht="6" customHeight="1">
      <c r="A3" s="11"/>
      <c r="B3" s="11"/>
      <c r="C3" s="11"/>
      <c r="D3" s="11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2" s="25" customFormat="1" ht="20.25" customHeight="1">
      <c r="A4" s="14" t="s">
        <v>4</v>
      </c>
      <c r="B4" s="14"/>
      <c r="C4" s="14"/>
      <c r="D4" s="15"/>
      <c r="E4" s="16" t="s">
        <v>5</v>
      </c>
      <c r="F4" s="17"/>
      <c r="G4" s="17"/>
      <c r="H4" s="17"/>
      <c r="I4" s="17"/>
      <c r="J4" s="17"/>
      <c r="K4" s="17"/>
      <c r="L4" s="17"/>
      <c r="M4" s="17"/>
      <c r="N4" s="17"/>
      <c r="O4" s="18"/>
      <c r="P4" s="19" t="s">
        <v>6</v>
      </c>
      <c r="Q4" s="20"/>
      <c r="R4" s="21"/>
      <c r="S4" s="22" t="s">
        <v>7</v>
      </c>
      <c r="T4" s="23"/>
      <c r="U4" s="24"/>
      <c r="V4" s="24"/>
    </row>
    <row r="5" spans="1:22" s="25" customFormat="1" ht="21" customHeight="1">
      <c r="A5" s="26"/>
      <c r="B5" s="26"/>
      <c r="C5" s="26"/>
      <c r="D5" s="27"/>
      <c r="E5" s="28"/>
      <c r="F5" s="29" t="s">
        <v>8</v>
      </c>
      <c r="G5" s="30"/>
      <c r="H5" s="31"/>
      <c r="I5" s="16" t="s">
        <v>9</v>
      </c>
      <c r="J5" s="17"/>
      <c r="K5" s="17"/>
      <c r="L5" s="16" t="s">
        <v>10</v>
      </c>
      <c r="M5" s="17"/>
      <c r="N5" s="17"/>
      <c r="O5" s="18"/>
      <c r="P5" s="32" t="s">
        <v>11</v>
      </c>
      <c r="Q5" s="33"/>
      <c r="R5" s="34"/>
      <c r="S5" s="35"/>
      <c r="T5" s="36"/>
      <c r="U5" s="37"/>
      <c r="V5" s="37"/>
    </row>
    <row r="6" spans="1:22" s="25" customFormat="1" ht="18.75" customHeight="1">
      <c r="A6" s="26"/>
      <c r="B6" s="26"/>
      <c r="C6" s="26"/>
      <c r="D6" s="27"/>
      <c r="E6" s="38"/>
      <c r="F6" s="38"/>
      <c r="G6" s="38" t="s">
        <v>12</v>
      </c>
      <c r="H6" s="39"/>
      <c r="I6" s="38"/>
      <c r="J6" s="38" t="s">
        <v>12</v>
      </c>
      <c r="K6" s="39"/>
      <c r="L6" s="38"/>
      <c r="M6" s="38" t="s">
        <v>12</v>
      </c>
      <c r="N6" s="39"/>
      <c r="O6" s="39"/>
      <c r="P6" s="38"/>
      <c r="Q6" s="40"/>
      <c r="R6" s="40"/>
      <c r="S6" s="35"/>
      <c r="T6" s="36"/>
      <c r="U6" s="37"/>
      <c r="V6" s="37"/>
    </row>
    <row r="7" spans="1:22" s="25" customFormat="1" ht="18.75" customHeight="1">
      <c r="A7" s="26"/>
      <c r="B7" s="26"/>
      <c r="C7" s="26"/>
      <c r="D7" s="27"/>
      <c r="E7" s="38" t="s">
        <v>13</v>
      </c>
      <c r="F7" s="38" t="s">
        <v>14</v>
      </c>
      <c r="G7" s="38" t="s">
        <v>15</v>
      </c>
      <c r="H7" s="38" t="s">
        <v>16</v>
      </c>
      <c r="I7" s="38" t="s">
        <v>14</v>
      </c>
      <c r="J7" s="38" t="s">
        <v>15</v>
      </c>
      <c r="K7" s="38" t="s">
        <v>16</v>
      </c>
      <c r="L7" s="38" t="s">
        <v>14</v>
      </c>
      <c r="M7" s="38" t="s">
        <v>15</v>
      </c>
      <c r="N7" s="38" t="s">
        <v>16</v>
      </c>
      <c r="O7" s="38" t="s">
        <v>17</v>
      </c>
      <c r="P7" s="38" t="s">
        <v>14</v>
      </c>
      <c r="Q7" s="41" t="s">
        <v>18</v>
      </c>
      <c r="R7" s="41" t="s">
        <v>19</v>
      </c>
      <c r="S7" s="35"/>
      <c r="T7" s="36"/>
      <c r="U7" s="37"/>
      <c r="V7" s="37"/>
    </row>
    <row r="8" spans="1:22" s="25" customFormat="1" ht="18" customHeight="1">
      <c r="A8" s="26"/>
      <c r="B8" s="26"/>
      <c r="C8" s="26"/>
      <c r="D8" s="27"/>
      <c r="E8" s="38" t="s">
        <v>20</v>
      </c>
      <c r="F8" s="38" t="s">
        <v>20</v>
      </c>
      <c r="G8" s="38" t="s">
        <v>21</v>
      </c>
      <c r="H8" s="38" t="s">
        <v>22</v>
      </c>
      <c r="I8" s="38" t="s">
        <v>20</v>
      </c>
      <c r="J8" s="38" t="s">
        <v>21</v>
      </c>
      <c r="K8" s="38" t="s">
        <v>22</v>
      </c>
      <c r="L8" s="38" t="s">
        <v>20</v>
      </c>
      <c r="M8" s="38" t="s">
        <v>21</v>
      </c>
      <c r="N8" s="38" t="s">
        <v>22</v>
      </c>
      <c r="O8" s="38" t="s">
        <v>23</v>
      </c>
      <c r="P8" s="38" t="s">
        <v>20</v>
      </c>
      <c r="Q8" s="41" t="s">
        <v>24</v>
      </c>
      <c r="R8" s="41" t="s">
        <v>25</v>
      </c>
      <c r="S8" s="35"/>
      <c r="T8" s="36"/>
      <c r="U8" s="37"/>
      <c r="V8" s="37"/>
    </row>
    <row r="9" spans="1:22" s="25" customFormat="1" ht="18" customHeight="1">
      <c r="A9" s="42"/>
      <c r="B9" s="42"/>
      <c r="C9" s="42"/>
      <c r="D9" s="43"/>
      <c r="E9" s="44"/>
      <c r="F9" s="45"/>
      <c r="G9" s="45" t="s">
        <v>26</v>
      </c>
      <c r="H9" s="45" t="s">
        <v>27</v>
      </c>
      <c r="I9" s="45"/>
      <c r="J9" s="45" t="s">
        <v>26</v>
      </c>
      <c r="K9" s="45" t="s">
        <v>27</v>
      </c>
      <c r="L9" s="45"/>
      <c r="M9" s="45" t="s">
        <v>26</v>
      </c>
      <c r="N9" s="45" t="s">
        <v>27</v>
      </c>
      <c r="O9" s="46" t="s">
        <v>28</v>
      </c>
      <c r="P9" s="46"/>
      <c r="Q9" s="47"/>
      <c r="R9" s="47"/>
      <c r="S9" s="48"/>
      <c r="T9" s="49"/>
      <c r="U9" s="50"/>
      <c r="V9" s="51"/>
    </row>
    <row r="10" spans="1:22" s="25" customFormat="1" ht="3" customHeight="1">
      <c r="A10" s="52"/>
      <c r="B10" s="52"/>
      <c r="C10" s="52"/>
      <c r="D10" s="53"/>
      <c r="E10" s="54"/>
      <c r="F10" s="55"/>
      <c r="G10" s="55"/>
      <c r="H10" s="55"/>
      <c r="I10" s="55"/>
      <c r="J10" s="55"/>
      <c r="K10" s="55"/>
      <c r="L10" s="55"/>
      <c r="M10" s="55"/>
      <c r="N10" s="55"/>
      <c r="O10" s="38"/>
      <c r="P10" s="38"/>
      <c r="Q10" s="56"/>
      <c r="R10" s="57"/>
      <c r="S10" s="58"/>
      <c r="T10" s="54"/>
      <c r="U10" s="37"/>
      <c r="V10" s="37"/>
    </row>
    <row r="11" spans="1:22" s="66" customFormat="1" ht="20.25" customHeight="1">
      <c r="A11" s="59" t="s">
        <v>29</v>
      </c>
      <c r="B11" s="59"/>
      <c r="C11" s="59"/>
      <c r="D11" s="60"/>
      <c r="E11" s="61">
        <f>SUM(E12,E15,E23,E31,E36,E38)</f>
        <v>787484</v>
      </c>
      <c r="F11" s="61">
        <f>SUM(F12,F15,F23,F31,F36,F38)</f>
        <v>3323</v>
      </c>
      <c r="G11" s="61">
        <f>SUM(G12,G15,G23,G31,G36,G38)</f>
        <v>3323</v>
      </c>
      <c r="H11" s="61">
        <f>SUM(H12,H15,H23,H31,H36,H38)</f>
        <v>0</v>
      </c>
      <c r="I11" s="61">
        <f>SUM(I12,I15,I23,I31,I36,I38)</f>
        <v>143850</v>
      </c>
      <c r="J11" s="61">
        <f>SUM(J12,J15,J23,J31,J36,J38)</f>
        <v>143842</v>
      </c>
      <c r="K11" s="61">
        <f>SUM(K12,K15,K23,K31,K36,K38)</f>
        <v>10</v>
      </c>
      <c r="L11" s="61">
        <f>SUM(L12,L15,L23,L31,L36,L38)</f>
        <v>640311</v>
      </c>
      <c r="M11" s="61">
        <f>SUM(M12,M15,M23,M31,M36,M38)</f>
        <v>582100</v>
      </c>
      <c r="N11" s="61">
        <f>SUM(N12,N15,N23,N31,N36,N38)</f>
        <v>58211</v>
      </c>
      <c r="O11" s="62">
        <f>SUM(O12,O15,O23,O31,O36,O38)</f>
        <v>0</v>
      </c>
      <c r="P11" s="62">
        <f>SUM(P12,P15,P23,P31,P36,P38)</f>
        <v>128136591</v>
      </c>
      <c r="Q11" s="62">
        <f>SUM(Q12,Q15,Q23,Q31,Q36,Q38)</f>
        <v>62418938</v>
      </c>
      <c r="R11" s="62">
        <f>SUM(R12,R15,R23,R31,R36,R38)</f>
        <v>65717650</v>
      </c>
      <c r="S11" s="63" t="s">
        <v>20</v>
      </c>
      <c r="T11" s="64"/>
      <c r="U11" s="65"/>
    </row>
    <row r="12" spans="1:22" s="66" customFormat="1" ht="21.75" customHeight="1">
      <c r="A12" s="67"/>
      <c r="B12" s="68" t="s">
        <v>30</v>
      </c>
      <c r="C12" s="67"/>
      <c r="D12" s="69"/>
      <c r="E12" s="61">
        <f t="shared" ref="E12:R12" si="0">SUM(E13,E14)</f>
        <v>192695</v>
      </c>
      <c r="F12" s="61">
        <f t="shared" si="0"/>
        <v>762</v>
      </c>
      <c r="G12" s="61">
        <f t="shared" si="0"/>
        <v>762</v>
      </c>
      <c r="H12" s="61">
        <f t="shared" si="0"/>
        <v>0</v>
      </c>
      <c r="I12" s="61">
        <f t="shared" si="0"/>
        <v>29734</v>
      </c>
      <c r="J12" s="61">
        <f t="shared" si="0"/>
        <v>29729</v>
      </c>
      <c r="K12" s="61">
        <f t="shared" si="0"/>
        <v>5</v>
      </c>
      <c r="L12" s="61">
        <f t="shared" si="0"/>
        <v>162199</v>
      </c>
      <c r="M12" s="61">
        <f t="shared" si="0"/>
        <v>156469</v>
      </c>
      <c r="N12" s="61">
        <f t="shared" si="0"/>
        <v>5730</v>
      </c>
      <c r="O12" s="62">
        <f t="shared" si="0"/>
        <v>0</v>
      </c>
      <c r="P12" s="62">
        <f t="shared" si="0"/>
        <v>40339568</v>
      </c>
      <c r="Q12" s="62">
        <f t="shared" si="0"/>
        <v>24654550</v>
      </c>
      <c r="R12" s="62">
        <f t="shared" si="0"/>
        <v>15685018</v>
      </c>
      <c r="S12" s="70"/>
      <c r="T12" s="71" t="s">
        <v>31</v>
      </c>
      <c r="U12" s="65"/>
    </row>
    <row r="13" spans="1:22" s="66" customFormat="1" ht="21.75" customHeight="1">
      <c r="A13" s="67"/>
      <c r="B13" s="72" t="s">
        <v>32</v>
      </c>
      <c r="C13" s="73"/>
      <c r="D13" s="74"/>
      <c r="E13" s="75">
        <v>5</v>
      </c>
      <c r="F13" s="76">
        <v>0</v>
      </c>
      <c r="G13" s="76">
        <v>0</v>
      </c>
      <c r="H13" s="62">
        <v>0</v>
      </c>
      <c r="I13" s="62">
        <v>0</v>
      </c>
      <c r="J13" s="62">
        <v>0</v>
      </c>
      <c r="K13" s="62">
        <v>0</v>
      </c>
      <c r="L13" s="76">
        <v>5</v>
      </c>
      <c r="M13" s="76">
        <v>1</v>
      </c>
      <c r="N13" s="76">
        <v>4</v>
      </c>
      <c r="O13" s="62">
        <v>0</v>
      </c>
      <c r="P13" s="77">
        <v>0</v>
      </c>
      <c r="Q13" s="78">
        <v>0</v>
      </c>
      <c r="R13" s="79">
        <v>0</v>
      </c>
      <c r="S13" s="70"/>
      <c r="T13" s="80" t="s">
        <v>33</v>
      </c>
      <c r="U13" s="65"/>
    </row>
    <row r="14" spans="1:22" s="37" customFormat="1" ht="21.75" customHeight="1">
      <c r="B14" s="72" t="s">
        <v>34</v>
      </c>
      <c r="D14" s="81"/>
      <c r="E14" s="75">
        <v>192690</v>
      </c>
      <c r="F14" s="76">
        <v>762</v>
      </c>
      <c r="G14" s="82">
        <v>762</v>
      </c>
      <c r="H14" s="76">
        <v>0</v>
      </c>
      <c r="I14" s="76">
        <v>29734</v>
      </c>
      <c r="J14" s="76">
        <v>29729</v>
      </c>
      <c r="K14" s="82">
        <v>5</v>
      </c>
      <c r="L14" s="76">
        <v>162194</v>
      </c>
      <c r="M14" s="76">
        <v>156468</v>
      </c>
      <c r="N14" s="75">
        <v>5726</v>
      </c>
      <c r="O14" s="76">
        <v>0</v>
      </c>
      <c r="P14" s="78">
        <v>40339568</v>
      </c>
      <c r="Q14" s="78">
        <v>24654550</v>
      </c>
      <c r="R14" s="79">
        <v>15685018</v>
      </c>
      <c r="S14" s="83"/>
      <c r="T14" s="84" t="s">
        <v>35</v>
      </c>
      <c r="U14" s="85"/>
    </row>
    <row r="15" spans="1:22" s="66" customFormat="1" ht="21.75" customHeight="1">
      <c r="B15" s="68" t="s">
        <v>36</v>
      </c>
      <c r="D15" s="86"/>
      <c r="E15" s="61">
        <f>SUM(E16,E17,E18,E19,E20,E21,E22)</f>
        <v>139328</v>
      </c>
      <c r="F15" s="61">
        <f>SUM(F16,F17,F18,F19,F20,F21,F22)</f>
        <v>408</v>
      </c>
      <c r="G15" s="61">
        <f>SUM(G16,G17,G18,G19,G20,G21,G22)</f>
        <v>408</v>
      </c>
      <c r="H15" s="61">
        <f>SUM(H16,H17,H18,H19,H20,H21,H22)</f>
        <v>0</v>
      </c>
      <c r="I15" s="61">
        <f t="shared" ref="I15:R15" si="1">SUM(I16,I17,I18,I19,I20,I21,I22)</f>
        <v>37248</v>
      </c>
      <c r="J15" s="61">
        <f t="shared" si="1"/>
        <v>37248</v>
      </c>
      <c r="K15" s="61">
        <f t="shared" si="1"/>
        <v>0</v>
      </c>
      <c r="L15" s="61">
        <f t="shared" si="1"/>
        <v>101672</v>
      </c>
      <c r="M15" s="61">
        <f t="shared" si="1"/>
        <v>96943</v>
      </c>
      <c r="N15" s="61">
        <f t="shared" si="1"/>
        <v>4729</v>
      </c>
      <c r="O15" s="62">
        <f t="shared" si="1"/>
        <v>0</v>
      </c>
      <c r="P15" s="62">
        <f t="shared" si="1"/>
        <v>27065990</v>
      </c>
      <c r="Q15" s="62">
        <f t="shared" si="1"/>
        <v>12174955</v>
      </c>
      <c r="R15" s="62">
        <f t="shared" si="1"/>
        <v>14891032</v>
      </c>
      <c r="S15" s="87" t="s">
        <v>37</v>
      </c>
      <c r="T15" s="88"/>
      <c r="U15" s="65"/>
    </row>
    <row r="16" spans="1:22" s="37" customFormat="1" ht="21.75" customHeight="1">
      <c r="B16" s="72" t="s">
        <v>38</v>
      </c>
      <c r="D16" s="81"/>
      <c r="E16" s="75">
        <v>10428</v>
      </c>
      <c r="F16" s="76">
        <v>0</v>
      </c>
      <c r="G16" s="82">
        <v>0</v>
      </c>
      <c r="H16" s="76">
        <v>0</v>
      </c>
      <c r="I16" s="76">
        <v>2083</v>
      </c>
      <c r="J16" s="76">
        <v>2083</v>
      </c>
      <c r="K16" s="82">
        <v>0</v>
      </c>
      <c r="L16" s="76">
        <v>8345</v>
      </c>
      <c r="M16" s="76">
        <v>8094</v>
      </c>
      <c r="N16" s="75">
        <v>251</v>
      </c>
      <c r="O16" s="76">
        <v>0</v>
      </c>
      <c r="P16" s="78">
        <v>1400477</v>
      </c>
      <c r="Q16" s="78">
        <v>660075</v>
      </c>
      <c r="R16" s="79">
        <v>740402</v>
      </c>
      <c r="S16" s="83"/>
      <c r="T16" s="84" t="s">
        <v>39</v>
      </c>
      <c r="U16" s="85"/>
    </row>
    <row r="17" spans="2:21" s="37" customFormat="1" ht="21.75" customHeight="1">
      <c r="B17" s="72" t="s">
        <v>40</v>
      </c>
      <c r="D17" s="81"/>
      <c r="E17" s="75">
        <v>6115</v>
      </c>
      <c r="F17" s="76">
        <v>0</v>
      </c>
      <c r="G17" s="82">
        <v>0</v>
      </c>
      <c r="H17" s="76">
        <v>0</v>
      </c>
      <c r="I17" s="76">
        <v>810</v>
      </c>
      <c r="J17" s="76">
        <v>810</v>
      </c>
      <c r="K17" s="82">
        <v>0</v>
      </c>
      <c r="L17" s="76">
        <v>5305</v>
      </c>
      <c r="M17" s="76">
        <v>4507</v>
      </c>
      <c r="N17" s="75">
        <v>798</v>
      </c>
      <c r="O17" s="76">
        <v>0</v>
      </c>
      <c r="P17" s="78">
        <v>511793</v>
      </c>
      <c r="Q17" s="78">
        <v>236451</v>
      </c>
      <c r="R17" s="79">
        <v>275342</v>
      </c>
      <c r="S17" s="83"/>
      <c r="T17" s="84" t="s">
        <v>41</v>
      </c>
      <c r="U17" s="85"/>
    </row>
    <row r="18" spans="2:21" s="37" customFormat="1" ht="19.5">
      <c r="B18" s="72" t="s">
        <v>42</v>
      </c>
      <c r="D18" s="81"/>
      <c r="E18" s="75">
        <v>27024</v>
      </c>
      <c r="F18" s="76">
        <v>0</v>
      </c>
      <c r="G18" s="82">
        <v>0</v>
      </c>
      <c r="H18" s="75">
        <v>0</v>
      </c>
      <c r="I18" s="75">
        <v>6324</v>
      </c>
      <c r="J18" s="76">
        <v>6324</v>
      </c>
      <c r="K18" s="82">
        <v>0</v>
      </c>
      <c r="L18" s="75">
        <v>20700</v>
      </c>
      <c r="M18" s="75">
        <v>20304</v>
      </c>
      <c r="N18" s="75">
        <v>396</v>
      </c>
      <c r="O18" s="76">
        <v>0</v>
      </c>
      <c r="P18" s="78">
        <v>4317308</v>
      </c>
      <c r="Q18" s="76">
        <v>2084970</v>
      </c>
      <c r="R18" s="79">
        <v>2232338</v>
      </c>
      <c r="S18" s="83"/>
      <c r="T18" s="84" t="s">
        <v>43</v>
      </c>
      <c r="U18" s="85"/>
    </row>
    <row r="19" spans="2:21" s="37" customFormat="1" ht="19.5">
      <c r="B19" s="72" t="s">
        <v>44</v>
      </c>
      <c r="C19" s="66"/>
      <c r="D19" s="81"/>
      <c r="E19" s="75">
        <v>21421</v>
      </c>
      <c r="F19" s="61">
        <v>70</v>
      </c>
      <c r="G19" s="61">
        <v>70</v>
      </c>
      <c r="H19" s="61">
        <v>0</v>
      </c>
      <c r="I19" s="75">
        <v>7287</v>
      </c>
      <c r="J19" s="75">
        <v>7287</v>
      </c>
      <c r="K19" s="61">
        <v>0</v>
      </c>
      <c r="L19" s="75">
        <v>14064</v>
      </c>
      <c r="M19" s="61">
        <v>13786</v>
      </c>
      <c r="N19" s="61">
        <v>278</v>
      </c>
      <c r="O19" s="62">
        <v>0</v>
      </c>
      <c r="P19" s="82">
        <v>4997033</v>
      </c>
      <c r="Q19" s="75">
        <v>2161893</v>
      </c>
      <c r="R19" s="75">
        <v>2835140</v>
      </c>
      <c r="S19" s="83"/>
      <c r="T19" s="84" t="s">
        <v>45</v>
      </c>
      <c r="U19" s="85"/>
    </row>
    <row r="20" spans="2:21" s="37" customFormat="1" ht="19.5">
      <c r="B20" s="72" t="s">
        <v>46</v>
      </c>
      <c r="C20" s="67"/>
      <c r="D20" s="81"/>
      <c r="E20" s="75">
        <v>70633</v>
      </c>
      <c r="F20" s="76">
        <v>338</v>
      </c>
      <c r="G20" s="82">
        <v>338</v>
      </c>
      <c r="H20" s="76">
        <v>0</v>
      </c>
      <c r="I20" s="82">
        <v>20744</v>
      </c>
      <c r="J20" s="76">
        <v>20744</v>
      </c>
      <c r="K20" s="82">
        <v>0</v>
      </c>
      <c r="L20" s="76">
        <v>49551</v>
      </c>
      <c r="M20" s="76">
        <v>47424</v>
      </c>
      <c r="N20" s="75">
        <v>2127</v>
      </c>
      <c r="O20" s="76">
        <v>0</v>
      </c>
      <c r="P20" s="78">
        <v>15839321</v>
      </c>
      <c r="Q20" s="78">
        <v>7031561</v>
      </c>
      <c r="R20" s="79">
        <v>8807760</v>
      </c>
      <c r="S20" s="83"/>
      <c r="T20" s="84" t="s">
        <v>47</v>
      </c>
      <c r="U20" s="85"/>
    </row>
    <row r="21" spans="2:21" s="37" customFormat="1" ht="19.5">
      <c r="B21" s="72" t="s">
        <v>48</v>
      </c>
      <c r="C21" s="73"/>
      <c r="D21" s="74"/>
      <c r="E21" s="75">
        <v>3693</v>
      </c>
      <c r="F21" s="76">
        <v>0</v>
      </c>
      <c r="G21" s="82">
        <v>0</v>
      </c>
      <c r="H21" s="76">
        <v>0</v>
      </c>
      <c r="I21" s="89">
        <v>0</v>
      </c>
      <c r="J21" s="62">
        <v>0</v>
      </c>
      <c r="K21" s="82">
        <v>0</v>
      </c>
      <c r="L21" s="76">
        <v>3693</v>
      </c>
      <c r="M21" s="76">
        <v>2824</v>
      </c>
      <c r="N21" s="75">
        <v>869</v>
      </c>
      <c r="O21" s="76">
        <v>0</v>
      </c>
      <c r="P21" s="78">
        <v>58</v>
      </c>
      <c r="Q21" s="78">
        <v>5</v>
      </c>
      <c r="R21" s="79">
        <v>50</v>
      </c>
      <c r="S21" s="83"/>
      <c r="T21" s="84" t="s">
        <v>49</v>
      </c>
      <c r="U21" s="85"/>
    </row>
    <row r="22" spans="2:21" s="37" customFormat="1" ht="19.5">
      <c r="B22" s="72" t="s">
        <v>50</v>
      </c>
      <c r="C22" s="73"/>
      <c r="D22" s="74"/>
      <c r="E22" s="75">
        <v>14</v>
      </c>
      <c r="F22" s="76">
        <v>0</v>
      </c>
      <c r="G22" s="82">
        <v>0</v>
      </c>
      <c r="H22" s="76">
        <v>0</v>
      </c>
      <c r="I22" s="89">
        <v>0</v>
      </c>
      <c r="J22" s="62">
        <v>0</v>
      </c>
      <c r="K22" s="82">
        <v>0</v>
      </c>
      <c r="L22" s="76">
        <v>14</v>
      </c>
      <c r="M22" s="76">
        <v>4</v>
      </c>
      <c r="N22" s="75">
        <v>10</v>
      </c>
      <c r="O22" s="75">
        <v>0</v>
      </c>
      <c r="P22" s="62">
        <v>0</v>
      </c>
      <c r="Q22" s="78">
        <v>0</v>
      </c>
      <c r="R22" s="79">
        <v>0</v>
      </c>
      <c r="S22" s="83"/>
      <c r="T22" s="84" t="s">
        <v>51</v>
      </c>
      <c r="U22" s="85"/>
    </row>
    <row r="23" spans="2:21" s="66" customFormat="1" ht="19.5">
      <c r="B23" s="68" t="s">
        <v>52</v>
      </c>
      <c r="D23" s="86"/>
      <c r="E23" s="61">
        <f t="shared" ref="E23:R23" si="2">SUM(E24,E25,E26,E27,E28,E29,E30)</f>
        <v>148849</v>
      </c>
      <c r="F23" s="61">
        <f t="shared" si="2"/>
        <v>147</v>
      </c>
      <c r="G23" s="61">
        <f t="shared" si="2"/>
        <v>147</v>
      </c>
      <c r="H23" s="62">
        <f t="shared" si="2"/>
        <v>0</v>
      </c>
      <c r="I23" s="62">
        <f t="shared" si="2"/>
        <v>9551</v>
      </c>
      <c r="J23" s="62">
        <f t="shared" si="2"/>
        <v>9551</v>
      </c>
      <c r="K23" s="62">
        <f t="shared" si="2"/>
        <v>2</v>
      </c>
      <c r="L23" s="62">
        <f t="shared" si="2"/>
        <v>139151</v>
      </c>
      <c r="M23" s="62">
        <f t="shared" si="2"/>
        <v>103640</v>
      </c>
      <c r="N23" s="62">
        <f t="shared" si="2"/>
        <v>35511</v>
      </c>
      <c r="O23" s="62">
        <f t="shared" si="2"/>
        <v>0</v>
      </c>
      <c r="P23" s="62">
        <f t="shared" si="2"/>
        <v>6540628</v>
      </c>
      <c r="Q23" s="62">
        <f t="shared" si="2"/>
        <v>3147679</v>
      </c>
      <c r="R23" s="62">
        <f t="shared" si="2"/>
        <v>3392949</v>
      </c>
      <c r="S23" s="87" t="s">
        <v>53</v>
      </c>
      <c r="T23" s="88"/>
      <c r="U23" s="65"/>
    </row>
    <row r="24" spans="2:21" s="37" customFormat="1" ht="19.5">
      <c r="B24" s="72" t="s">
        <v>54</v>
      </c>
      <c r="D24" s="81"/>
      <c r="E24" s="75">
        <v>12379</v>
      </c>
      <c r="F24" s="76">
        <v>0</v>
      </c>
      <c r="G24" s="82">
        <v>0</v>
      </c>
      <c r="H24" s="76">
        <v>0</v>
      </c>
      <c r="I24" s="89">
        <v>0</v>
      </c>
      <c r="J24" s="62">
        <v>0</v>
      </c>
      <c r="K24" s="82">
        <v>0</v>
      </c>
      <c r="L24" s="76">
        <v>12379</v>
      </c>
      <c r="M24" s="76">
        <v>8645</v>
      </c>
      <c r="N24" s="75">
        <v>3734</v>
      </c>
      <c r="O24" s="75">
        <v>0</v>
      </c>
      <c r="P24" s="76">
        <v>500</v>
      </c>
      <c r="Q24" s="78">
        <v>0</v>
      </c>
      <c r="R24" s="79">
        <v>500</v>
      </c>
      <c r="S24" s="83"/>
      <c r="T24" s="84" t="s">
        <v>55</v>
      </c>
      <c r="U24" s="85"/>
    </row>
    <row r="25" spans="2:21" s="37" customFormat="1" ht="19.5">
      <c r="B25" s="72" t="s">
        <v>56</v>
      </c>
      <c r="D25" s="81"/>
      <c r="E25" s="75">
        <v>98410</v>
      </c>
      <c r="F25" s="76">
        <v>147</v>
      </c>
      <c r="G25" s="82">
        <v>147</v>
      </c>
      <c r="H25" s="76">
        <v>0</v>
      </c>
      <c r="I25" s="82">
        <v>8936</v>
      </c>
      <c r="J25" s="76">
        <v>8936</v>
      </c>
      <c r="K25" s="82">
        <v>2</v>
      </c>
      <c r="L25" s="76">
        <v>89327</v>
      </c>
      <c r="M25" s="76">
        <v>74102</v>
      </c>
      <c r="N25" s="75">
        <v>15225</v>
      </c>
      <c r="O25" s="75">
        <v>0</v>
      </c>
      <c r="P25" s="76">
        <v>6095738</v>
      </c>
      <c r="Q25" s="78">
        <v>2914921</v>
      </c>
      <c r="R25" s="79">
        <v>3180817</v>
      </c>
      <c r="S25" s="83"/>
      <c r="T25" s="84" t="s">
        <v>57</v>
      </c>
      <c r="U25" s="85"/>
    </row>
    <row r="26" spans="2:21" s="37" customFormat="1" ht="19.5">
      <c r="B26" s="72" t="s">
        <v>58</v>
      </c>
      <c r="D26" s="81"/>
      <c r="E26" s="75">
        <v>8</v>
      </c>
      <c r="F26" s="76">
        <v>0</v>
      </c>
      <c r="G26" s="82">
        <v>0</v>
      </c>
      <c r="H26" s="76">
        <v>0</v>
      </c>
      <c r="I26" s="89">
        <v>0</v>
      </c>
      <c r="J26" s="62">
        <v>0</v>
      </c>
      <c r="K26" s="82">
        <v>0</v>
      </c>
      <c r="L26" s="76">
        <v>8</v>
      </c>
      <c r="M26" s="76">
        <v>0</v>
      </c>
      <c r="N26" s="75">
        <v>8</v>
      </c>
      <c r="O26" s="75"/>
      <c r="P26" s="62">
        <v>0</v>
      </c>
      <c r="Q26" s="78">
        <v>0</v>
      </c>
      <c r="R26" s="79">
        <v>0</v>
      </c>
      <c r="S26" s="83"/>
      <c r="T26" s="84" t="s">
        <v>59</v>
      </c>
      <c r="U26" s="85"/>
    </row>
    <row r="27" spans="2:21" s="37" customFormat="1" ht="19.5">
      <c r="B27" s="72" t="s">
        <v>60</v>
      </c>
      <c r="D27" s="81"/>
      <c r="E27" s="75">
        <v>12827</v>
      </c>
      <c r="F27" s="76">
        <v>0</v>
      </c>
      <c r="G27" s="82">
        <v>0</v>
      </c>
      <c r="H27" s="76">
        <v>0</v>
      </c>
      <c r="I27" s="82">
        <v>0</v>
      </c>
      <c r="J27" s="76">
        <v>0</v>
      </c>
      <c r="K27" s="82">
        <v>0</v>
      </c>
      <c r="L27" s="76">
        <v>12827</v>
      </c>
      <c r="M27" s="76">
        <v>7216</v>
      </c>
      <c r="N27" s="75">
        <v>5611</v>
      </c>
      <c r="O27" s="75">
        <v>0</v>
      </c>
      <c r="P27" s="76">
        <v>2038</v>
      </c>
      <c r="Q27" s="78">
        <v>6</v>
      </c>
      <c r="R27" s="79">
        <v>2032</v>
      </c>
      <c r="S27" s="83"/>
      <c r="T27" s="84" t="s">
        <v>61</v>
      </c>
      <c r="U27" s="85"/>
    </row>
    <row r="28" spans="2:21" s="37" customFormat="1" ht="19.5">
      <c r="B28" s="72" t="s">
        <v>62</v>
      </c>
      <c r="D28" s="81"/>
      <c r="E28" s="75">
        <v>25162</v>
      </c>
      <c r="F28" s="76">
        <v>0</v>
      </c>
      <c r="G28" s="82">
        <v>0</v>
      </c>
      <c r="H28" s="76">
        <v>0</v>
      </c>
      <c r="I28" s="82">
        <v>615</v>
      </c>
      <c r="J28" s="76">
        <v>615</v>
      </c>
      <c r="K28" s="82">
        <v>0</v>
      </c>
      <c r="L28" s="76">
        <v>24547</v>
      </c>
      <c r="M28" s="76">
        <v>13677</v>
      </c>
      <c r="N28" s="75">
        <v>10870</v>
      </c>
      <c r="O28" s="75">
        <v>0</v>
      </c>
      <c r="P28" s="76">
        <v>442352</v>
      </c>
      <c r="Q28" s="78">
        <v>232752</v>
      </c>
      <c r="R28" s="79">
        <v>209600</v>
      </c>
      <c r="S28" s="83"/>
      <c r="T28" s="84" t="s">
        <v>63</v>
      </c>
      <c r="U28" s="85"/>
    </row>
    <row r="29" spans="2:21" s="37" customFormat="1" ht="19.5">
      <c r="B29" s="72" t="s">
        <v>64</v>
      </c>
      <c r="D29" s="81"/>
      <c r="E29" s="75">
        <v>53</v>
      </c>
      <c r="F29" s="76">
        <v>0</v>
      </c>
      <c r="G29" s="82">
        <v>0</v>
      </c>
      <c r="H29" s="76">
        <v>0</v>
      </c>
      <c r="I29" s="82">
        <v>0</v>
      </c>
      <c r="J29" s="76">
        <v>0</v>
      </c>
      <c r="K29" s="82">
        <v>0</v>
      </c>
      <c r="L29" s="76">
        <v>53</v>
      </c>
      <c r="M29" s="76">
        <v>0</v>
      </c>
      <c r="N29" s="75">
        <v>53</v>
      </c>
      <c r="O29" s="75">
        <v>0</v>
      </c>
      <c r="P29" s="76">
        <v>0</v>
      </c>
      <c r="Q29" s="78">
        <v>0</v>
      </c>
      <c r="R29" s="79">
        <v>0</v>
      </c>
      <c r="S29" s="83"/>
      <c r="T29" s="84" t="s">
        <v>65</v>
      </c>
      <c r="U29" s="85"/>
    </row>
    <row r="30" spans="2:21" s="37" customFormat="1" ht="19.5">
      <c r="B30" s="72" t="s">
        <v>66</v>
      </c>
      <c r="D30" s="81"/>
      <c r="E30" s="75">
        <v>10</v>
      </c>
      <c r="F30" s="76">
        <v>0</v>
      </c>
      <c r="G30" s="82">
        <v>0</v>
      </c>
      <c r="H30" s="76">
        <v>0</v>
      </c>
      <c r="I30" s="82">
        <v>0</v>
      </c>
      <c r="J30" s="76">
        <v>0</v>
      </c>
      <c r="K30" s="82">
        <v>0</v>
      </c>
      <c r="L30" s="76">
        <v>10</v>
      </c>
      <c r="M30" s="76">
        <v>0</v>
      </c>
      <c r="N30" s="75">
        <v>10</v>
      </c>
      <c r="O30" s="75">
        <v>0</v>
      </c>
      <c r="P30" s="76">
        <v>0</v>
      </c>
      <c r="Q30" s="78">
        <v>0</v>
      </c>
      <c r="R30" s="79">
        <v>0</v>
      </c>
      <c r="S30" s="83"/>
      <c r="T30" s="84" t="s">
        <v>67</v>
      </c>
      <c r="U30" s="85"/>
    </row>
    <row r="31" spans="2:21" s="66" customFormat="1" ht="19.5">
      <c r="B31" s="68" t="s">
        <v>68</v>
      </c>
      <c r="D31" s="86"/>
      <c r="E31" s="61">
        <f t="shared" ref="E31:R31" si="3">SUM(E32,E33,E34,E35)</f>
        <v>203060</v>
      </c>
      <c r="F31" s="61">
        <f t="shared" si="3"/>
        <v>1949</v>
      </c>
      <c r="G31" s="61">
        <f t="shared" si="3"/>
        <v>1949</v>
      </c>
      <c r="H31" s="62">
        <f t="shared" si="3"/>
        <v>0</v>
      </c>
      <c r="I31" s="62">
        <f t="shared" si="3"/>
        <v>61187</v>
      </c>
      <c r="J31" s="62">
        <f t="shared" si="3"/>
        <v>61185</v>
      </c>
      <c r="K31" s="62">
        <f t="shared" si="3"/>
        <v>2</v>
      </c>
      <c r="L31" s="62">
        <f t="shared" si="3"/>
        <v>139924</v>
      </c>
      <c r="M31" s="62">
        <f t="shared" si="3"/>
        <v>136766</v>
      </c>
      <c r="N31" s="62">
        <f t="shared" si="3"/>
        <v>3158</v>
      </c>
      <c r="O31" s="62">
        <f t="shared" si="3"/>
        <v>0</v>
      </c>
      <c r="P31" s="62">
        <f t="shared" si="3"/>
        <v>48991618</v>
      </c>
      <c r="Q31" s="62">
        <f t="shared" si="3"/>
        <v>19896952</v>
      </c>
      <c r="R31" s="62">
        <f t="shared" si="3"/>
        <v>29094666</v>
      </c>
      <c r="S31" s="88" t="s">
        <v>69</v>
      </c>
      <c r="U31" s="65"/>
    </row>
    <row r="32" spans="2:21" s="37" customFormat="1" ht="19.5">
      <c r="B32" s="72" t="s">
        <v>70</v>
      </c>
      <c r="D32" s="81"/>
      <c r="E32" s="75">
        <v>195821</v>
      </c>
      <c r="F32" s="76">
        <v>1949</v>
      </c>
      <c r="G32" s="82">
        <v>1949</v>
      </c>
      <c r="H32" s="76">
        <v>0</v>
      </c>
      <c r="I32" s="82">
        <v>61085</v>
      </c>
      <c r="J32" s="76">
        <v>61083</v>
      </c>
      <c r="K32" s="82">
        <v>2</v>
      </c>
      <c r="L32" s="76">
        <v>132787</v>
      </c>
      <c r="M32" s="76">
        <v>129664</v>
      </c>
      <c r="N32" s="75">
        <v>3123</v>
      </c>
      <c r="O32" s="75">
        <v>0</v>
      </c>
      <c r="P32" s="76">
        <v>48850503</v>
      </c>
      <c r="Q32" s="78">
        <v>19822323</v>
      </c>
      <c r="R32" s="79">
        <v>29028180</v>
      </c>
      <c r="S32" s="83"/>
      <c r="T32" s="84" t="s">
        <v>71</v>
      </c>
      <c r="U32" s="85"/>
    </row>
    <row r="33" spans="1:22" s="37" customFormat="1" ht="19.5">
      <c r="B33" s="72" t="s">
        <v>72</v>
      </c>
      <c r="D33" s="81"/>
      <c r="E33" s="75">
        <v>921</v>
      </c>
      <c r="F33" s="76">
        <v>0</v>
      </c>
      <c r="G33" s="82">
        <v>0</v>
      </c>
      <c r="H33" s="76">
        <v>0</v>
      </c>
      <c r="I33" s="82">
        <v>102</v>
      </c>
      <c r="J33" s="76">
        <v>102</v>
      </c>
      <c r="K33" s="82">
        <v>0</v>
      </c>
      <c r="L33" s="76">
        <v>819</v>
      </c>
      <c r="M33" s="76">
        <v>818</v>
      </c>
      <c r="N33" s="75">
        <v>1</v>
      </c>
      <c r="O33" s="75">
        <v>0</v>
      </c>
      <c r="P33" s="76">
        <v>140485</v>
      </c>
      <c r="Q33" s="78">
        <v>74449</v>
      </c>
      <c r="R33" s="79">
        <v>66036</v>
      </c>
      <c r="S33" s="83"/>
      <c r="T33" s="84" t="s">
        <v>73</v>
      </c>
      <c r="U33" s="85"/>
    </row>
    <row r="34" spans="1:22" s="37" customFormat="1" ht="19.5">
      <c r="B34" s="72" t="s">
        <v>74</v>
      </c>
      <c r="D34" s="81"/>
      <c r="E34" s="75">
        <v>5876</v>
      </c>
      <c r="F34" s="76">
        <v>0</v>
      </c>
      <c r="G34" s="82">
        <v>0</v>
      </c>
      <c r="H34" s="76">
        <v>0</v>
      </c>
      <c r="I34" s="82">
        <v>0</v>
      </c>
      <c r="J34" s="76">
        <v>0</v>
      </c>
      <c r="K34" s="82">
        <v>0</v>
      </c>
      <c r="L34" s="76">
        <v>5876</v>
      </c>
      <c r="M34" s="76">
        <v>5846</v>
      </c>
      <c r="N34" s="75">
        <v>30</v>
      </c>
      <c r="O34" s="75">
        <v>0</v>
      </c>
      <c r="P34" s="76">
        <v>360</v>
      </c>
      <c r="Q34" s="78">
        <v>180</v>
      </c>
      <c r="R34" s="79">
        <v>180</v>
      </c>
      <c r="S34" s="83"/>
      <c r="T34" s="84" t="s">
        <v>75</v>
      </c>
      <c r="U34" s="85"/>
    </row>
    <row r="35" spans="1:22" s="37" customFormat="1" ht="19.5">
      <c r="B35" s="72" t="s">
        <v>76</v>
      </c>
      <c r="D35" s="81"/>
      <c r="E35" s="75">
        <v>442</v>
      </c>
      <c r="F35" s="76">
        <v>0</v>
      </c>
      <c r="G35" s="82">
        <v>0</v>
      </c>
      <c r="H35" s="76">
        <v>0</v>
      </c>
      <c r="I35" s="82">
        <v>0</v>
      </c>
      <c r="J35" s="76">
        <v>0</v>
      </c>
      <c r="K35" s="82">
        <v>0</v>
      </c>
      <c r="L35" s="76">
        <v>442</v>
      </c>
      <c r="M35" s="76">
        <v>438</v>
      </c>
      <c r="N35" s="75">
        <v>4</v>
      </c>
      <c r="O35" s="75">
        <v>0</v>
      </c>
      <c r="P35" s="76">
        <v>270</v>
      </c>
      <c r="Q35" s="78">
        <v>0</v>
      </c>
      <c r="R35" s="79">
        <v>270</v>
      </c>
      <c r="S35" s="83"/>
      <c r="T35" s="84" t="s">
        <v>77</v>
      </c>
      <c r="U35" s="85"/>
    </row>
    <row r="36" spans="1:22" s="66" customFormat="1" ht="19.5">
      <c r="B36" s="68" t="s">
        <v>78</v>
      </c>
      <c r="D36" s="86"/>
      <c r="E36" s="61">
        <v>3366</v>
      </c>
      <c r="F36" s="61" t="s">
        <v>98</v>
      </c>
      <c r="G36" s="61" t="s">
        <v>98</v>
      </c>
      <c r="H36" s="62" t="s">
        <v>98</v>
      </c>
      <c r="I36" s="62">
        <v>199</v>
      </c>
      <c r="J36" s="62">
        <v>199</v>
      </c>
      <c r="K36" s="62" t="s">
        <v>98</v>
      </c>
      <c r="L36" s="62">
        <v>3167</v>
      </c>
      <c r="M36" s="62">
        <v>2565</v>
      </c>
      <c r="N36" s="62">
        <v>602</v>
      </c>
      <c r="O36" s="62" t="s">
        <v>98</v>
      </c>
      <c r="P36" s="62">
        <v>137659</v>
      </c>
      <c r="Q36" s="62">
        <v>67069</v>
      </c>
      <c r="R36" s="62">
        <v>70590</v>
      </c>
      <c r="S36" s="88" t="s">
        <v>79</v>
      </c>
      <c r="U36" s="65"/>
    </row>
    <row r="37" spans="1:22" s="37" customFormat="1" ht="19.5">
      <c r="B37" s="72" t="s">
        <v>80</v>
      </c>
      <c r="D37" s="81"/>
      <c r="E37" s="75">
        <v>3366</v>
      </c>
      <c r="F37" s="76">
        <v>0</v>
      </c>
      <c r="G37" s="82">
        <v>0</v>
      </c>
      <c r="H37" s="76">
        <v>0</v>
      </c>
      <c r="I37" s="82">
        <v>199</v>
      </c>
      <c r="J37" s="76">
        <v>199</v>
      </c>
      <c r="K37" s="82">
        <v>0</v>
      </c>
      <c r="L37" s="76">
        <v>3167</v>
      </c>
      <c r="M37" s="76">
        <v>2565</v>
      </c>
      <c r="N37" s="75">
        <v>602</v>
      </c>
      <c r="O37" s="75">
        <v>0</v>
      </c>
      <c r="P37" s="76">
        <v>137659</v>
      </c>
      <c r="Q37" s="78">
        <v>67069</v>
      </c>
      <c r="R37" s="79">
        <v>70590</v>
      </c>
      <c r="S37" s="83"/>
      <c r="T37" s="84" t="s">
        <v>81</v>
      </c>
      <c r="U37" s="85"/>
    </row>
    <row r="38" spans="1:22" s="66" customFormat="1" ht="19.5">
      <c r="B38" s="68" t="s">
        <v>82</v>
      </c>
      <c r="D38" s="86"/>
      <c r="E38" s="61">
        <f t="shared" ref="E38:R38" si="4">SUM(E39:E44)</f>
        <v>100186</v>
      </c>
      <c r="F38" s="61">
        <f t="shared" si="4"/>
        <v>57</v>
      </c>
      <c r="G38" s="61">
        <f t="shared" si="4"/>
        <v>57</v>
      </c>
      <c r="H38" s="62">
        <f t="shared" si="4"/>
        <v>0</v>
      </c>
      <c r="I38" s="62">
        <f t="shared" si="4"/>
        <v>5931</v>
      </c>
      <c r="J38" s="62">
        <f t="shared" si="4"/>
        <v>5930</v>
      </c>
      <c r="K38" s="62">
        <f t="shared" si="4"/>
        <v>1</v>
      </c>
      <c r="L38" s="62">
        <f t="shared" si="4"/>
        <v>94198</v>
      </c>
      <c r="M38" s="62">
        <f t="shared" si="4"/>
        <v>85717</v>
      </c>
      <c r="N38" s="62">
        <f t="shared" si="4"/>
        <v>8481</v>
      </c>
      <c r="O38" s="62">
        <f t="shared" si="4"/>
        <v>0</v>
      </c>
      <c r="P38" s="62">
        <f t="shared" si="4"/>
        <v>5061128</v>
      </c>
      <c r="Q38" s="62">
        <f t="shared" si="4"/>
        <v>2477733</v>
      </c>
      <c r="R38" s="62">
        <f t="shared" si="4"/>
        <v>2583395</v>
      </c>
      <c r="S38" s="87" t="s">
        <v>83</v>
      </c>
      <c r="T38" s="88"/>
      <c r="U38" s="65"/>
    </row>
    <row r="39" spans="1:22" s="37" customFormat="1" ht="19.5">
      <c r="B39" s="72" t="s">
        <v>84</v>
      </c>
      <c r="D39" s="81"/>
      <c r="E39" s="75">
        <v>25486</v>
      </c>
      <c r="F39" s="76">
        <v>0</v>
      </c>
      <c r="G39" s="82">
        <v>0</v>
      </c>
      <c r="H39" s="76">
        <v>0</v>
      </c>
      <c r="I39" s="82">
        <v>0</v>
      </c>
      <c r="J39" s="76">
        <v>0</v>
      </c>
      <c r="K39" s="82">
        <v>0</v>
      </c>
      <c r="L39" s="76">
        <v>25486</v>
      </c>
      <c r="M39" s="76">
        <v>23373</v>
      </c>
      <c r="N39" s="75">
        <v>2113</v>
      </c>
      <c r="O39" s="75">
        <v>0</v>
      </c>
      <c r="P39" s="76">
        <v>792</v>
      </c>
      <c r="Q39" s="78">
        <v>102</v>
      </c>
      <c r="R39" s="79">
        <v>690</v>
      </c>
      <c r="S39" s="83"/>
      <c r="T39" s="84" t="s">
        <v>85</v>
      </c>
      <c r="U39" s="85"/>
    </row>
    <row r="40" spans="1:22" s="37" customFormat="1" ht="19.5">
      <c r="B40" s="72" t="s">
        <v>86</v>
      </c>
      <c r="D40" s="81"/>
      <c r="E40" s="75">
        <v>38201</v>
      </c>
      <c r="F40" s="76">
        <v>57</v>
      </c>
      <c r="G40" s="82">
        <v>57</v>
      </c>
      <c r="H40" s="76">
        <v>0</v>
      </c>
      <c r="I40" s="82">
        <v>4454</v>
      </c>
      <c r="J40" s="76">
        <v>4454</v>
      </c>
      <c r="K40" s="82">
        <v>0</v>
      </c>
      <c r="L40" s="76">
        <v>33690</v>
      </c>
      <c r="M40" s="76">
        <v>32529</v>
      </c>
      <c r="N40" s="75">
        <v>1161</v>
      </c>
      <c r="O40" s="75">
        <v>0</v>
      </c>
      <c r="P40" s="76">
        <v>3467063</v>
      </c>
      <c r="Q40" s="78">
        <v>1652025</v>
      </c>
      <c r="R40" s="79">
        <v>1815038</v>
      </c>
      <c r="S40" s="83"/>
      <c r="T40" s="84" t="s">
        <v>87</v>
      </c>
      <c r="U40" s="85"/>
    </row>
    <row r="41" spans="1:22" s="37" customFormat="1" ht="19.5">
      <c r="B41" s="72" t="s">
        <v>88</v>
      </c>
      <c r="D41" s="81"/>
      <c r="E41" s="75">
        <v>14495</v>
      </c>
      <c r="F41" s="76">
        <v>0</v>
      </c>
      <c r="G41" s="82">
        <v>0</v>
      </c>
      <c r="H41" s="76">
        <v>0</v>
      </c>
      <c r="I41" s="82">
        <v>379</v>
      </c>
      <c r="J41" s="76">
        <v>379</v>
      </c>
      <c r="K41" s="82">
        <v>0</v>
      </c>
      <c r="L41" s="76">
        <v>14116</v>
      </c>
      <c r="M41" s="76">
        <v>10913</v>
      </c>
      <c r="N41" s="75">
        <v>3203</v>
      </c>
      <c r="O41" s="75">
        <v>0</v>
      </c>
      <c r="P41" s="76">
        <v>429633</v>
      </c>
      <c r="Q41" s="78">
        <v>225309</v>
      </c>
      <c r="R41" s="79">
        <v>204324</v>
      </c>
      <c r="S41" s="83"/>
      <c r="T41" s="84" t="s">
        <v>89</v>
      </c>
      <c r="U41" s="85"/>
    </row>
    <row r="42" spans="1:22" s="37" customFormat="1" ht="19.5">
      <c r="B42" s="72" t="s">
        <v>90</v>
      </c>
      <c r="D42" s="81"/>
      <c r="E42" s="75">
        <v>17581</v>
      </c>
      <c r="F42" s="76">
        <v>0</v>
      </c>
      <c r="G42" s="82">
        <v>0</v>
      </c>
      <c r="H42" s="76">
        <v>0</v>
      </c>
      <c r="I42" s="82">
        <v>1098</v>
      </c>
      <c r="J42" s="76">
        <v>1097</v>
      </c>
      <c r="K42" s="82">
        <v>1</v>
      </c>
      <c r="L42" s="76">
        <v>16483</v>
      </c>
      <c r="M42" s="76">
        <v>15949</v>
      </c>
      <c r="N42" s="75">
        <v>534</v>
      </c>
      <c r="O42" s="75"/>
      <c r="P42" s="76">
        <v>1163127</v>
      </c>
      <c r="Q42" s="78">
        <v>600284</v>
      </c>
      <c r="R42" s="79">
        <v>562843</v>
      </c>
      <c r="S42" s="83"/>
      <c r="T42" s="84" t="s">
        <v>91</v>
      </c>
      <c r="U42" s="85"/>
    </row>
    <row r="43" spans="1:22" s="37" customFormat="1" ht="19.5">
      <c r="B43" s="72" t="s">
        <v>92</v>
      </c>
      <c r="D43" s="81"/>
      <c r="E43" s="75">
        <v>1</v>
      </c>
      <c r="F43" s="76">
        <v>0</v>
      </c>
      <c r="G43" s="82">
        <v>0</v>
      </c>
      <c r="H43" s="76">
        <v>0</v>
      </c>
      <c r="I43" s="82">
        <v>0</v>
      </c>
      <c r="J43" s="76">
        <v>0</v>
      </c>
      <c r="K43" s="82">
        <v>0</v>
      </c>
      <c r="L43" s="76">
        <v>1</v>
      </c>
      <c r="M43" s="76">
        <v>0</v>
      </c>
      <c r="N43" s="75">
        <v>1</v>
      </c>
      <c r="O43" s="75">
        <v>0</v>
      </c>
      <c r="P43" s="76">
        <v>0</v>
      </c>
      <c r="Q43" s="78">
        <v>0</v>
      </c>
      <c r="R43" s="79">
        <v>0</v>
      </c>
      <c r="S43" s="83"/>
      <c r="T43" s="84" t="s">
        <v>93</v>
      </c>
      <c r="U43" s="85"/>
    </row>
    <row r="44" spans="1:22" s="37" customFormat="1" ht="19.5">
      <c r="B44" s="72" t="s">
        <v>94</v>
      </c>
      <c r="D44" s="81"/>
      <c r="E44" s="75">
        <v>4422</v>
      </c>
      <c r="F44" s="76">
        <v>0</v>
      </c>
      <c r="G44" s="82">
        <v>0</v>
      </c>
      <c r="H44" s="76">
        <v>0</v>
      </c>
      <c r="I44" s="82">
        <v>0</v>
      </c>
      <c r="J44" s="76">
        <v>0</v>
      </c>
      <c r="K44" s="82">
        <v>0</v>
      </c>
      <c r="L44" s="76">
        <v>4422</v>
      </c>
      <c r="M44" s="76">
        <v>2953</v>
      </c>
      <c r="N44" s="75">
        <v>1469</v>
      </c>
      <c r="O44" s="75">
        <v>0</v>
      </c>
      <c r="P44" s="76">
        <v>513</v>
      </c>
      <c r="Q44" s="78">
        <v>13</v>
      </c>
      <c r="R44" s="79">
        <v>500</v>
      </c>
      <c r="S44" s="83"/>
      <c r="T44" s="84" t="s">
        <v>95</v>
      </c>
      <c r="U44" s="85"/>
    </row>
    <row r="45" spans="1:22" s="37" customFormat="1" ht="3" customHeight="1">
      <c r="A45" s="50"/>
      <c r="B45" s="50"/>
      <c r="C45" s="50"/>
      <c r="D45" s="90"/>
      <c r="E45" s="91"/>
      <c r="F45" s="92"/>
      <c r="G45" s="93"/>
      <c r="H45" s="92"/>
      <c r="I45" s="93"/>
      <c r="J45" s="92"/>
      <c r="K45" s="93"/>
      <c r="L45" s="93"/>
      <c r="M45" s="92"/>
      <c r="N45" s="91"/>
      <c r="O45" s="91"/>
      <c r="P45" s="94"/>
      <c r="Q45" s="95"/>
      <c r="R45" s="96"/>
      <c r="S45" s="91"/>
      <c r="T45" s="93"/>
      <c r="U45" s="85"/>
      <c r="V45" s="50"/>
    </row>
    <row r="46" spans="1:22" s="37" customFormat="1" ht="3" customHeight="1">
      <c r="A46" s="85"/>
      <c r="B46" s="85"/>
      <c r="E46" s="28"/>
      <c r="F46" s="28"/>
      <c r="G46" s="28"/>
      <c r="H46" s="28"/>
      <c r="I46" s="28"/>
      <c r="J46" s="28"/>
      <c r="K46" s="28"/>
      <c r="L46" s="28"/>
      <c r="M46" s="28"/>
      <c r="N46" s="84"/>
      <c r="O46" s="84"/>
      <c r="P46" s="84"/>
      <c r="Q46" s="84"/>
      <c r="R46" s="84"/>
      <c r="S46" s="84"/>
      <c r="T46" s="28"/>
      <c r="U46" s="24"/>
    </row>
    <row r="47" spans="1:22" s="37" customFormat="1" ht="19.5">
      <c r="A47" s="85"/>
      <c r="B47" s="85" t="s">
        <v>96</v>
      </c>
      <c r="C47" s="85"/>
      <c r="D47" s="85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28"/>
      <c r="U47" s="85"/>
    </row>
    <row r="48" spans="1:22" s="37" customFormat="1" ht="19.5">
      <c r="A48" s="85"/>
      <c r="B48" s="85" t="s">
        <v>97</v>
      </c>
      <c r="C48" s="85"/>
      <c r="D48" s="85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5"/>
    </row>
    <row r="49" ht="12.75" customHeight="1"/>
  </sheetData>
  <mergeCells count="10">
    <mergeCell ref="A11:D11"/>
    <mergeCell ref="S11:T11"/>
    <mergeCell ref="A4:D9"/>
    <mergeCell ref="E4:O4"/>
    <mergeCell ref="P4:R4"/>
    <mergeCell ref="S4:T9"/>
    <mergeCell ref="F5:H5"/>
    <mergeCell ref="I5:K5"/>
    <mergeCell ref="L5:O5"/>
    <mergeCell ref="P5:R5"/>
  </mergeCells>
  <pageMargins left="0.59055118110236227" right="0.35433070866141736" top="0.59055118110236227" bottom="0.39370078740157483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2015-11-03T06:16:53Z</dcterms:created>
  <dcterms:modified xsi:type="dcterms:W3CDTF">2015-11-03T06:21:35Z</dcterms:modified>
</cp:coreProperties>
</file>