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4" sheetId="1" r:id="rId1"/>
  </sheets>
  <definedNames>
    <definedName name="_xlnm.Print_Area" localSheetId="0">'T-5.4'!$A$1:$V$22</definedName>
  </definedNames>
  <calcPr calcId="124519"/>
</workbook>
</file>

<file path=xl/calcChain.xml><?xml version="1.0" encoding="utf-8"?>
<calcChain xmlns="http://schemas.openxmlformats.org/spreadsheetml/2006/main">
  <c r="S17" i="1"/>
  <c r="S14" s="1"/>
  <c r="R17"/>
  <c r="Q17" s="1"/>
  <c r="S16"/>
  <c r="R16"/>
  <c r="Q16" s="1"/>
  <c r="S15"/>
  <c r="R15"/>
  <c r="R14" s="1"/>
  <c r="Q15"/>
  <c r="P14"/>
  <c r="O14"/>
  <c r="N14"/>
  <c r="M14"/>
  <c r="L14"/>
  <c r="K14"/>
  <c r="J14"/>
  <c r="I14"/>
  <c r="H14"/>
  <c r="G14"/>
  <c r="F14"/>
  <c r="E14"/>
  <c r="S12"/>
  <c r="R12"/>
  <c r="Q12" s="1"/>
  <c r="S11"/>
  <c r="R11"/>
  <c r="Q11" s="1"/>
  <c r="S10"/>
  <c r="R10"/>
  <c r="Q10"/>
  <c r="S9"/>
  <c r="Q9" s="1"/>
  <c r="R9"/>
  <c r="S8"/>
  <c r="P8"/>
  <c r="O8"/>
  <c r="N8"/>
  <c r="M8"/>
  <c r="L8"/>
  <c r="K8"/>
  <c r="J8"/>
  <c r="I8"/>
  <c r="H8"/>
  <c r="G8"/>
  <c r="F8"/>
  <c r="E8"/>
  <c r="Q14" l="1"/>
  <c r="R8"/>
  <c r="Q8" s="1"/>
</calcChain>
</file>

<file path=xl/sharedStrings.xml><?xml version="1.0" encoding="utf-8"?>
<sst xmlns="http://schemas.openxmlformats.org/spreadsheetml/2006/main" count="67" uniqueCount="43">
  <si>
    <t>ตาราง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</si>
  <si>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</si>
  <si>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Table</t>
  </si>
  <si>
    <t>Teacher by Sex and Qualification and Student by Sex and Level of Education :  2010 - 2014</t>
  </si>
  <si>
    <t>2553 (2010)</t>
  </si>
  <si>
    <t>2554 (2011)</t>
  </si>
  <si>
    <t>2555 (2012)</t>
  </si>
  <si>
    <t>2556 (2013)</t>
  </si>
  <si>
    <t>2557 (2014)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</si>
  <si>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</si>
  <si>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</si>
  <si>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</si>
  <si>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</si>
  <si>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</si>
  <si>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</si>
  <si>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</si>
  <si>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</si>
  <si>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</si>
  <si>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</si>
  <si>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</si>
  <si>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</si>
  <si>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</si>
  <si>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</si>
  <si>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</si>
  <si>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</si>
  <si>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</si>
  <si>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</si>
  <si>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</si>
  <si>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</si>
  <si>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</si>
  <si>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</t>
  </si>
  <si>
    <t xml:space="preserve">  Upper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</si>
  <si>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</si>
  <si>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</si>
  <si>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</si>
  <si>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</si>
  <si>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สำนักงานเขตพื้นที่การศึกษาประถมศึกษาสุรินทร์ เขต 1 , 2 และ 3</t>
  </si>
  <si>
    <t xml:space="preserve"> Source:  Surin Primary Educational Service Area Office, Area 1 , 2 and  3 </t>
  </si>
  <si>
    <t xml:space="preserve">               </t>
  </si>
  <si>
    <t xml:space="preserve"> สำนักงานเขตพื้นที่การศึกษามัธยมศึกษาเขต 33 สุรินทร์</t>
  </si>
  <si>
    <t xml:space="preserve">               Surin Secondary Educational Service Area Office, Area  33</t>
  </si>
  <si>
    <t xml:space="preserve"> กรมส่งเสริมการปกครองส่วนท้องถิ่น</t>
  </si>
  <si>
    <t xml:space="preserve">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</si>
</sst>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theme="3" tint="-0.49998474074526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Fill="1"/>
    <xf numFmtId="0" fontId="4" fillId="0" borderId="1" xfId="0" applyFont="1" applyBorder="1"/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3" fontId="6" fillId="0" borderId="12" xfId="1" applyNumberFormat="1" applyFont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6" fillId="0" borderId="0" xfId="0" applyFont="1" applyAlignment="1"/>
    <xf numFmtId="0" fontId="6" fillId="0" borderId="5" xfId="0" applyFont="1" applyBorder="1" applyAlignment="1"/>
    <xf numFmtId="3" fontId="6" fillId="0" borderId="7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3" fontId="2" fillId="0" borderId="12" xfId="1" applyNumberFormat="1" applyFont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/>
    </xf>
    <xf numFmtId="3" fontId="6" fillId="0" borderId="0" xfId="1" applyNumberFormat="1" applyFont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0" fontId="6" fillId="0" borderId="7" xfId="0" applyFont="1" applyBorder="1"/>
    <xf numFmtId="0" fontId="6" fillId="0" borderId="10" xfId="0" applyFont="1" applyBorder="1"/>
    <xf numFmtId="0" fontId="6" fillId="0" borderId="12" xfId="0" applyFont="1" applyBorder="1"/>
    <xf numFmtId="0" fontId="6" fillId="0" borderId="10" xfId="0" applyFont="1" applyFill="1" applyBorder="1"/>
    <xf numFmtId="0" fontId="6" fillId="0" borderId="5" xfId="0" applyFont="1" applyFill="1" applyBorder="1"/>
    <xf numFmtId="0" fontId="6" fillId="0" borderId="9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4" fillId="0" borderId="0" xfId="3" applyFont="1" applyBorder="1"/>
    <xf numFmtId="0" fontId="4" fillId="0" borderId="0" xfId="3" applyFont="1"/>
    <xf numFmtId="0" fontId="4" fillId="0" borderId="0" xfId="3" applyFont="1" applyFill="1" applyBorder="1"/>
    <xf numFmtId="0" fontId="6" fillId="0" borderId="0" xfId="0" applyFont="1" applyBorder="1"/>
    <xf numFmtId="0" fontId="5" fillId="0" borderId="0" xfId="3"/>
    <xf numFmtId="0" fontId="5" fillId="0" borderId="0" xfId="3" applyFill="1"/>
  </cellXfs>
  <cellStyles count="74">
    <cellStyle name="Comma 2" xfId="4"/>
    <cellStyle name="Comma 2 10" xfId="5"/>
    <cellStyle name="Comma 2 11" xfId="6"/>
    <cellStyle name="Comma 2 12" xfId="7"/>
    <cellStyle name="Comma 2 13" xfId="8"/>
    <cellStyle name="Comma 2 14" xfId="9"/>
    <cellStyle name="Comma 2 15" xfId="10"/>
    <cellStyle name="Comma 2 16" xfId="11"/>
    <cellStyle name="Comma 2 17" xfId="12"/>
    <cellStyle name="Comma 2 18" xfId="13"/>
    <cellStyle name="Comma 2 2" xfId="14"/>
    <cellStyle name="Comma 2 3" xfId="15"/>
    <cellStyle name="Comma 2 4" xfId="16"/>
    <cellStyle name="Comma 2 5" xfId="17"/>
    <cellStyle name="Comma 2 6" xfId="18"/>
    <cellStyle name="Comma 2 7" xfId="19"/>
    <cellStyle name="Comma 2 8" xfId="20"/>
    <cellStyle name="Comma 2 9" xfId="21"/>
    <cellStyle name="Normal 2" xfId="22"/>
    <cellStyle name="เครื่องหมายจุลภาค" xfId="1" builtinId="3"/>
    <cellStyle name="เครื่องหมายจุลภาค 16 2" xfId="23"/>
    <cellStyle name="เครื่องหมายจุลภาค 16 3" xfId="24"/>
    <cellStyle name="เครื่องหมายจุลภาค 20 2" xfId="25"/>
    <cellStyle name="เครื่องหมายจุลภาค 20 3" xfId="26"/>
    <cellStyle name="เครื่องหมายจุลภาค 21 2" xfId="27"/>
    <cellStyle name="เครื่องหมายจุลภาค 21 3" xfId="28"/>
    <cellStyle name="เครื่องหมายจุลภาค 22 2" xfId="29"/>
    <cellStyle name="เครื่องหมายจุลภาค 22 3" xfId="30"/>
    <cellStyle name="เครื่องหมายจุลภาค 23 2" xfId="31"/>
    <cellStyle name="เครื่องหมายจุลภาค 23 3" xfId="32"/>
    <cellStyle name="เครื่องหมายจุลภาค 24 2" xfId="33"/>
    <cellStyle name="เครื่องหมายจุลภาค 24 3" xfId="34"/>
    <cellStyle name="เครื่องหมายจุลภาค 25 2" xfId="35"/>
    <cellStyle name="เครื่องหมายจุลภาค 25 3" xfId="36"/>
    <cellStyle name="เครื่องหมายจุลภาค 26 2" xfId="37"/>
    <cellStyle name="เครื่องหมายจุลภาค 26 3" xfId="38"/>
    <cellStyle name="เครื่องหมายจุลภาค 27 2" xfId="39"/>
    <cellStyle name="เครื่องหมายจุลภาค 27 3" xfId="40"/>
    <cellStyle name="เครื่องหมายจุลภาค 28 2" xfId="41"/>
    <cellStyle name="เครื่องหมายจุลภาค 28 3" xfId="42"/>
    <cellStyle name="เครื่องหมายจุลภาค 29 2" xfId="43"/>
    <cellStyle name="เครื่องหมายจุลภาค 29 3" xfId="44"/>
    <cellStyle name="เครื่องหมายจุลภาค 30 2" xfId="45"/>
    <cellStyle name="เครื่องหมายจุลภาค 30 3" xfId="46"/>
    <cellStyle name="เครื่องหมายจุลภาค 31 2" xfId="47"/>
    <cellStyle name="เครื่องหมายจุลภาค 31 3" xfId="48"/>
    <cellStyle name="เครื่องหมายจุลภาค 32 2" xfId="49"/>
    <cellStyle name="เครื่องหมายจุลภาค 32 3" xfId="50"/>
    <cellStyle name="เครื่องหมายจุลภาค 33 2" xfId="51"/>
    <cellStyle name="เครื่องหมายจุลภาค 33 3" xfId="52"/>
    <cellStyle name="เครื่องหมายจุลภาค 6 2" xfId="53"/>
    <cellStyle name="เครื่องหมายจุลภาค 6 3" xfId="54"/>
    <cellStyle name="เครื่องหมายจุลภาค 6 4" xfId="55"/>
    <cellStyle name="เครื่องหมายจุลภาค 6 5" xfId="56"/>
    <cellStyle name="ปกติ" xfId="0" builtinId="0"/>
    <cellStyle name="ปกติ 2" xfId="57"/>
    <cellStyle name="ปกติ 2 2" xfId="58"/>
    <cellStyle name="ปกติ 2 2 2" xfId="59"/>
    <cellStyle name="ปกติ 2 2 3" xfId="60"/>
    <cellStyle name="ปกติ 2 3" xfId="61"/>
    <cellStyle name="ปกติ 3 2" xfId="62"/>
    <cellStyle name="ปกติ 3 3" xfId="63"/>
    <cellStyle name="ปกติ 3 4" xfId="64"/>
    <cellStyle name="ปกติ 3 5" xfId="65"/>
    <cellStyle name="ปกติ 4" xfId="2"/>
    <cellStyle name="ปกติ 4 2" xfId="66"/>
    <cellStyle name="ปกติ 4 3" xfId="67"/>
    <cellStyle name="ปกติ 4 4" xfId="68"/>
    <cellStyle name="ปกติ 4 5" xfId="69"/>
    <cellStyle name="ปกติ 5" xfId="3"/>
    <cellStyle name="ปกติ 5 2" xfId="70"/>
    <cellStyle name="ปกติ 5 3" xfId="71"/>
    <cellStyle name="ปกติ 5 4" xfId="72"/>
    <cellStyle name="ปกติ 5 5" xfId="7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1428750</xdr:colOff>
      <xdr:row>0</xdr:row>
      <xdr:rowOff>95250</xdr:rowOff>
    </xdr:from>
    <xdr:to>
      <xdr:col>22</xdr:col>
      <xdr:colOff>133350</xdr:colOff>
      <xdr:row>22</xdr:row>
      <xdr:rowOff>28575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1115675" y="95250"/>
          <a:ext cx="742950" cy="6153150"/>
          <a:chOff x="1004" y="0"/>
          <a:chExt cx="58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5"/>
            <a:ext cx="33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68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"/>
  <sheetViews>
    <sheetView showGridLines="0" tabSelected="1" topLeftCell="A13" workbookViewId="0">
      <selection activeCell="M24" sqref="M24"/>
    </sheetView>
  </sheetViews>
  <sheetFormatPr defaultRowHeight="18.75"/>
  <cols>
    <col min="1" max="1" width="0.85546875" style="9" customWidth="1"/>
    <col min="2" max="2" width="5.85546875" style="9" customWidth="1"/>
    <col min="3" max="3" width="5.5703125" style="9" customWidth="1"/>
    <col min="4" max="4" width="6.5703125" style="9" customWidth="1"/>
    <col min="5" max="16" width="8.42578125" style="9" customWidth="1"/>
    <col min="17" max="19" width="8.42578125" style="10" customWidth="1"/>
    <col min="20" max="20" width="22.85546875" style="8" customWidth="1"/>
    <col min="21" max="21" width="2.28515625" style="9" customWidth="1"/>
    <col min="22" max="22" width="5.42578125" style="9" customWidth="1"/>
    <col min="23" max="16384" width="9.140625" style="9"/>
  </cols>
  <sheetData>
    <row r="1" spans="1:20" s="1" customFormat="1">
      <c r="B1" s="1" t="s">
        <v>0</v>
      </c>
      <c r="C1" s="2">
        <v>5.4</v>
      </c>
      <c r="D1" s="1" t="s">
        <v>1</v>
      </c>
      <c r="Q1" s="3"/>
      <c r="R1" s="3"/>
      <c r="S1" s="3"/>
      <c r="T1" s="4"/>
    </row>
    <row r="2" spans="1:20" s="5" customFormat="1">
      <c r="B2" s="1" t="s">
        <v>2</v>
      </c>
      <c r="C2" s="2">
        <v>5.4</v>
      </c>
      <c r="D2" s="1" t="s">
        <v>3</v>
      </c>
      <c r="E2" s="1"/>
      <c r="Q2" s="6"/>
      <c r="R2" s="6"/>
      <c r="S2" s="6"/>
      <c r="T2" s="7"/>
    </row>
    <row r="3" spans="1:20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20" s="17" customFormat="1" ht="21" customHeight="1">
      <c r="A4" s="11"/>
      <c r="B4" s="11"/>
      <c r="C4" s="11"/>
      <c r="D4" s="11"/>
      <c r="E4" s="12" t="s">
        <v>4</v>
      </c>
      <c r="F4" s="13"/>
      <c r="G4" s="13"/>
      <c r="H4" s="12" t="s">
        <v>5</v>
      </c>
      <c r="I4" s="13"/>
      <c r="J4" s="13"/>
      <c r="K4" s="12" t="s">
        <v>6</v>
      </c>
      <c r="L4" s="13"/>
      <c r="M4" s="13"/>
      <c r="N4" s="12" t="s">
        <v>7</v>
      </c>
      <c r="O4" s="13"/>
      <c r="P4" s="13"/>
      <c r="Q4" s="14" t="s">
        <v>8</v>
      </c>
      <c r="R4" s="15"/>
      <c r="S4" s="15"/>
      <c r="T4" s="16" t="s">
        <v>9</v>
      </c>
    </row>
    <row r="5" spans="1:20" s="17" customFormat="1" ht="21" customHeight="1">
      <c r="A5" s="18"/>
      <c r="B5" s="18"/>
      <c r="C5" s="18"/>
      <c r="D5" s="19"/>
      <c r="E5" s="20" t="s">
        <v>10</v>
      </c>
      <c r="F5" s="20" t="s">
        <v>11</v>
      </c>
      <c r="G5" s="21" t="s">
        <v>12</v>
      </c>
      <c r="H5" s="20" t="s">
        <v>10</v>
      </c>
      <c r="I5" s="20" t="s">
        <v>11</v>
      </c>
      <c r="J5" s="21" t="s">
        <v>12</v>
      </c>
      <c r="K5" s="20" t="s">
        <v>10</v>
      </c>
      <c r="L5" s="20" t="s">
        <v>11</v>
      </c>
      <c r="M5" s="21" t="s">
        <v>12</v>
      </c>
      <c r="N5" s="20" t="s">
        <v>10</v>
      </c>
      <c r="O5" s="20" t="s">
        <v>11</v>
      </c>
      <c r="P5" s="21" t="s">
        <v>12</v>
      </c>
      <c r="Q5" s="22" t="s">
        <v>10</v>
      </c>
      <c r="R5" s="22" t="s">
        <v>11</v>
      </c>
      <c r="S5" s="23" t="s">
        <v>12</v>
      </c>
      <c r="T5" s="24"/>
    </row>
    <row r="6" spans="1:20" s="17" customFormat="1" ht="21" customHeight="1">
      <c r="A6" s="25"/>
      <c r="B6" s="25"/>
      <c r="C6" s="25"/>
      <c r="D6" s="25"/>
      <c r="E6" s="26" t="s">
        <v>13</v>
      </c>
      <c r="F6" s="26" t="s">
        <v>14</v>
      </c>
      <c r="G6" s="27" t="s">
        <v>15</v>
      </c>
      <c r="H6" s="26" t="s">
        <v>13</v>
      </c>
      <c r="I6" s="26" t="s">
        <v>14</v>
      </c>
      <c r="J6" s="27" t="s">
        <v>15</v>
      </c>
      <c r="K6" s="26" t="s">
        <v>13</v>
      </c>
      <c r="L6" s="26" t="s">
        <v>14</v>
      </c>
      <c r="M6" s="27" t="s">
        <v>15</v>
      </c>
      <c r="N6" s="26" t="s">
        <v>13</v>
      </c>
      <c r="O6" s="26" t="s">
        <v>14</v>
      </c>
      <c r="P6" s="27" t="s">
        <v>15</v>
      </c>
      <c r="Q6" s="28" t="s">
        <v>13</v>
      </c>
      <c r="R6" s="28" t="s">
        <v>14</v>
      </c>
      <c r="S6" s="29" t="s">
        <v>15</v>
      </c>
      <c r="T6" s="30"/>
    </row>
    <row r="7" spans="1:20" s="31" customFormat="1" ht="30.75" customHeight="1">
      <c r="E7" s="32" t="s">
        <v>16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4"/>
      <c r="T7" s="35"/>
    </row>
    <row r="8" spans="1:20" s="31" customFormat="1" ht="28.5" customHeight="1">
      <c r="A8" s="36" t="s">
        <v>17</v>
      </c>
      <c r="B8" s="36"/>
      <c r="C8" s="36"/>
      <c r="D8" s="37"/>
      <c r="E8" s="38">
        <f>SUM(E9:E12)</f>
        <v>11242</v>
      </c>
      <c r="F8" s="38">
        <f t="shared" ref="F8:P8" si="0">SUM(F9:F12)</f>
        <v>4693</v>
      </c>
      <c r="G8" s="38">
        <f t="shared" si="0"/>
        <v>6549</v>
      </c>
      <c r="H8" s="38">
        <f t="shared" si="0"/>
        <v>11581</v>
      </c>
      <c r="I8" s="38">
        <f t="shared" si="0"/>
        <v>4669</v>
      </c>
      <c r="J8" s="38">
        <f t="shared" si="0"/>
        <v>6912</v>
      </c>
      <c r="K8" s="38">
        <f t="shared" si="0"/>
        <v>11677</v>
      </c>
      <c r="L8" s="38">
        <f t="shared" si="0"/>
        <v>4820</v>
      </c>
      <c r="M8" s="38">
        <f t="shared" si="0"/>
        <v>6857</v>
      </c>
      <c r="N8" s="38">
        <f t="shared" si="0"/>
        <v>11537</v>
      </c>
      <c r="O8" s="38">
        <f t="shared" si="0"/>
        <v>4482</v>
      </c>
      <c r="P8" s="38">
        <f t="shared" si="0"/>
        <v>7055</v>
      </c>
      <c r="Q8" s="39">
        <f>SUM(R8:S8)</f>
        <v>11515</v>
      </c>
      <c r="R8" s="39">
        <f>SUM(R9:R12)</f>
        <v>4311</v>
      </c>
      <c r="S8" s="39">
        <f>SUM(S9:S12)</f>
        <v>7204</v>
      </c>
      <c r="T8" s="40" t="s">
        <v>18</v>
      </c>
    </row>
    <row r="9" spans="1:20" s="31" customFormat="1" ht="27" customHeight="1">
      <c r="A9" s="41"/>
      <c r="B9" s="41" t="s">
        <v>19</v>
      </c>
      <c r="C9" s="41"/>
      <c r="D9" s="41"/>
      <c r="E9" s="42">
        <v>1601</v>
      </c>
      <c r="F9" s="42">
        <v>915</v>
      </c>
      <c r="G9" s="42">
        <v>686</v>
      </c>
      <c r="H9" s="42">
        <v>1635</v>
      </c>
      <c r="I9" s="42">
        <v>996</v>
      </c>
      <c r="J9" s="42">
        <v>639</v>
      </c>
      <c r="K9" s="42">
        <v>1994</v>
      </c>
      <c r="L9" s="42">
        <v>1100</v>
      </c>
      <c r="M9" s="42">
        <v>894</v>
      </c>
      <c r="N9" s="42">
        <v>3296</v>
      </c>
      <c r="O9" s="42">
        <v>1503</v>
      </c>
      <c r="P9" s="42">
        <v>1793</v>
      </c>
      <c r="Q9" s="43">
        <f>SUM(R9:S9)</f>
        <v>3300</v>
      </c>
      <c r="R9" s="44">
        <f>259+323+433+323+4+5+12+1+1</f>
        <v>1361</v>
      </c>
      <c r="S9" s="45">
        <f>421+362+699+410+2+4+38+2+1</f>
        <v>1939</v>
      </c>
      <c r="T9" s="35" t="s">
        <v>20</v>
      </c>
    </row>
    <row r="10" spans="1:20" s="31" customFormat="1" ht="27" customHeight="1">
      <c r="A10" s="46"/>
      <c r="B10" s="46" t="s">
        <v>21</v>
      </c>
      <c r="C10" s="46"/>
      <c r="D10" s="47"/>
      <c r="E10" s="42">
        <v>9257</v>
      </c>
      <c r="F10" s="48">
        <v>3561</v>
      </c>
      <c r="G10" s="42">
        <v>5696</v>
      </c>
      <c r="H10" s="42">
        <v>9721</v>
      </c>
      <c r="I10" s="48">
        <v>3551</v>
      </c>
      <c r="J10" s="42">
        <v>6170</v>
      </c>
      <c r="K10" s="42">
        <v>9521</v>
      </c>
      <c r="L10" s="48">
        <v>3645</v>
      </c>
      <c r="M10" s="42">
        <v>5876</v>
      </c>
      <c r="N10" s="42">
        <v>8108</v>
      </c>
      <c r="O10" s="48">
        <v>2910</v>
      </c>
      <c r="P10" s="42">
        <v>5198</v>
      </c>
      <c r="Q10" s="43">
        <f>SUM(R10:S10)</f>
        <v>8062</v>
      </c>
      <c r="R10" s="44">
        <f>661+875+509+804+8+4+15+3+3</f>
        <v>2882</v>
      </c>
      <c r="S10" s="45">
        <f>1186+1945+619+1325+13+10+60+13+9</f>
        <v>5180</v>
      </c>
      <c r="T10" s="35" t="s">
        <v>22</v>
      </c>
    </row>
    <row r="11" spans="1:20" s="31" customFormat="1" ht="27" customHeight="1">
      <c r="A11" s="41"/>
      <c r="B11" s="41" t="s">
        <v>23</v>
      </c>
      <c r="C11" s="41"/>
      <c r="D11" s="41"/>
      <c r="E11" s="42">
        <v>357</v>
      </c>
      <c r="F11" s="48">
        <v>203</v>
      </c>
      <c r="G11" s="42">
        <v>154</v>
      </c>
      <c r="H11" s="42">
        <v>216</v>
      </c>
      <c r="I11" s="48">
        <v>120</v>
      </c>
      <c r="J11" s="42">
        <v>96</v>
      </c>
      <c r="K11" s="42">
        <v>126</v>
      </c>
      <c r="L11" s="48">
        <v>55</v>
      </c>
      <c r="M11" s="42">
        <v>71</v>
      </c>
      <c r="N11" s="42">
        <v>99</v>
      </c>
      <c r="O11" s="48">
        <v>51</v>
      </c>
      <c r="P11" s="42">
        <v>48</v>
      </c>
      <c r="Q11" s="43">
        <f>SUM(R11:S11)</f>
        <v>94</v>
      </c>
      <c r="R11" s="44">
        <f>13+3+34</f>
        <v>50</v>
      </c>
      <c r="S11" s="45">
        <f>17+3+24</f>
        <v>44</v>
      </c>
      <c r="T11" s="35" t="s">
        <v>24</v>
      </c>
    </row>
    <row r="12" spans="1:20" s="31" customFormat="1" ht="27" customHeight="1">
      <c r="A12" s="41"/>
      <c r="B12" s="41" t="s">
        <v>25</v>
      </c>
      <c r="C12" s="41"/>
      <c r="D12" s="41"/>
      <c r="E12" s="42">
        <v>27</v>
      </c>
      <c r="F12" s="48">
        <v>14</v>
      </c>
      <c r="G12" s="42">
        <v>13</v>
      </c>
      <c r="H12" s="42">
        <v>9</v>
      </c>
      <c r="I12" s="48">
        <v>2</v>
      </c>
      <c r="J12" s="42">
        <v>7</v>
      </c>
      <c r="K12" s="42">
        <v>36</v>
      </c>
      <c r="L12" s="48">
        <v>20</v>
      </c>
      <c r="M12" s="42">
        <v>16</v>
      </c>
      <c r="N12" s="42">
        <v>34</v>
      </c>
      <c r="O12" s="48">
        <v>18</v>
      </c>
      <c r="P12" s="42">
        <v>16</v>
      </c>
      <c r="Q12" s="43">
        <f>SUM(R12:S12)</f>
        <v>59</v>
      </c>
      <c r="R12" s="44">
        <f>18</f>
        <v>18</v>
      </c>
      <c r="S12" s="45">
        <f>41</f>
        <v>41</v>
      </c>
      <c r="T12" s="35" t="s">
        <v>26</v>
      </c>
    </row>
    <row r="13" spans="1:20" s="31" customFormat="1" ht="30.75" customHeight="1">
      <c r="E13" s="49" t="s">
        <v>27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  <c r="T13" s="35"/>
    </row>
    <row r="14" spans="1:20" s="31" customFormat="1" ht="28.5" customHeight="1">
      <c r="A14" s="36" t="s">
        <v>28</v>
      </c>
      <c r="B14" s="36"/>
      <c r="C14" s="36"/>
      <c r="D14" s="52"/>
      <c r="E14" s="53">
        <f>SUM(E15:E17)</f>
        <v>241181</v>
      </c>
      <c r="F14" s="53">
        <f t="shared" ref="F14:P14" si="1">SUM(F15:F17)</f>
        <v>120788</v>
      </c>
      <c r="G14" s="53">
        <f t="shared" si="1"/>
        <v>120393</v>
      </c>
      <c r="H14" s="53">
        <f t="shared" si="1"/>
        <v>232795</v>
      </c>
      <c r="I14" s="53">
        <f t="shared" si="1"/>
        <v>115941</v>
      </c>
      <c r="J14" s="53">
        <f t="shared" si="1"/>
        <v>116854</v>
      </c>
      <c r="K14" s="53">
        <f t="shared" si="1"/>
        <v>225463</v>
      </c>
      <c r="L14" s="53">
        <f t="shared" si="1"/>
        <v>112432</v>
      </c>
      <c r="M14" s="53">
        <f t="shared" si="1"/>
        <v>113031</v>
      </c>
      <c r="N14" s="53">
        <f t="shared" si="1"/>
        <v>223316</v>
      </c>
      <c r="O14" s="53">
        <f t="shared" si="1"/>
        <v>111422</v>
      </c>
      <c r="P14" s="53">
        <f t="shared" si="1"/>
        <v>111894</v>
      </c>
      <c r="Q14" s="54">
        <f>SUM(R14:S14)</f>
        <v>215049</v>
      </c>
      <c r="R14" s="54">
        <f>SUM(R15:R17)</f>
        <v>107261</v>
      </c>
      <c r="S14" s="54">
        <f>SUM(S15:S17)</f>
        <v>107788</v>
      </c>
      <c r="T14" s="55" t="s">
        <v>29</v>
      </c>
    </row>
    <row r="15" spans="1:20" s="31" customFormat="1" ht="27" customHeight="1">
      <c r="B15" s="31" t="s">
        <v>30</v>
      </c>
      <c r="E15" s="42">
        <v>90268</v>
      </c>
      <c r="F15" s="48">
        <v>42555</v>
      </c>
      <c r="G15" s="42">
        <v>47713</v>
      </c>
      <c r="H15" s="56">
        <v>92042</v>
      </c>
      <c r="I15" s="48">
        <v>43079</v>
      </c>
      <c r="J15" s="42">
        <v>48963</v>
      </c>
      <c r="K15" s="56">
        <v>87157</v>
      </c>
      <c r="L15" s="48">
        <v>40860</v>
      </c>
      <c r="M15" s="42">
        <v>46297</v>
      </c>
      <c r="N15" s="56">
        <v>87674</v>
      </c>
      <c r="O15" s="48">
        <v>41253</v>
      </c>
      <c r="P15" s="42">
        <v>46421</v>
      </c>
      <c r="Q15" s="57">
        <f>SUM(R15:S15)</f>
        <v>82743</v>
      </c>
      <c r="R15" s="44">
        <f>52+104+2481+4188+4678+27361</f>
        <v>38864</v>
      </c>
      <c r="S15" s="45">
        <f>47+32+1914+3425+3836+34625</f>
        <v>43879</v>
      </c>
      <c r="T15" s="35" t="s">
        <v>31</v>
      </c>
    </row>
    <row r="16" spans="1:20" s="31" customFormat="1" ht="27" customHeight="1">
      <c r="B16" s="31" t="s">
        <v>32</v>
      </c>
      <c r="E16" s="42">
        <v>108685</v>
      </c>
      <c r="F16" s="48">
        <v>56389</v>
      </c>
      <c r="G16" s="42">
        <v>52296</v>
      </c>
      <c r="H16" s="56">
        <v>106555</v>
      </c>
      <c r="I16" s="48">
        <v>55219</v>
      </c>
      <c r="J16" s="42">
        <v>51336</v>
      </c>
      <c r="K16" s="56">
        <v>104818</v>
      </c>
      <c r="L16" s="48">
        <v>54321</v>
      </c>
      <c r="M16" s="42">
        <v>50497</v>
      </c>
      <c r="N16" s="56">
        <v>102991</v>
      </c>
      <c r="O16" s="48">
        <v>53334</v>
      </c>
      <c r="P16" s="42">
        <v>49657</v>
      </c>
      <c r="Q16" s="57">
        <f>SUM(R16:S16)</f>
        <v>100537</v>
      </c>
      <c r="R16" s="44">
        <f>113+110+59+72+11894+21391+18409</f>
        <v>52048</v>
      </c>
      <c r="S16" s="45">
        <f>88+117+59+34+11036+19943+17212</f>
        <v>48489</v>
      </c>
      <c r="T16" s="58" t="s">
        <v>33</v>
      </c>
    </row>
    <row r="17" spans="1:20" s="31" customFormat="1" ht="27" customHeight="1">
      <c r="B17" s="31" t="s">
        <v>34</v>
      </c>
      <c r="E17" s="42">
        <v>42228</v>
      </c>
      <c r="F17" s="48">
        <v>21844</v>
      </c>
      <c r="G17" s="42">
        <v>20384</v>
      </c>
      <c r="H17" s="56">
        <v>34198</v>
      </c>
      <c r="I17" s="48">
        <v>17643</v>
      </c>
      <c r="J17" s="42">
        <v>16555</v>
      </c>
      <c r="K17" s="56">
        <v>33488</v>
      </c>
      <c r="L17" s="48">
        <v>17251</v>
      </c>
      <c r="M17" s="42">
        <v>16237</v>
      </c>
      <c r="N17" s="56">
        <v>32651</v>
      </c>
      <c r="O17" s="48">
        <v>16835</v>
      </c>
      <c r="P17" s="42">
        <v>15816</v>
      </c>
      <c r="Q17" s="57">
        <f>SUM(R17:S17)</f>
        <v>31769</v>
      </c>
      <c r="R17" s="44">
        <f>69+66+19+31+3769+6690+5705</f>
        <v>16349</v>
      </c>
      <c r="S17" s="45">
        <f>66+71+28+13+3416+6273+5553</f>
        <v>15420</v>
      </c>
      <c r="T17" s="58" t="s">
        <v>35</v>
      </c>
    </row>
    <row r="18" spans="1:20" s="31" customFormat="1" ht="6" customHeight="1">
      <c r="E18" s="59"/>
      <c r="F18" s="60"/>
      <c r="G18" s="60"/>
      <c r="H18" s="58"/>
      <c r="I18" s="58"/>
      <c r="J18" s="60"/>
      <c r="L18" s="58"/>
      <c r="M18" s="60"/>
      <c r="O18" s="58"/>
      <c r="P18" s="60"/>
      <c r="Q18" s="61"/>
      <c r="R18" s="61"/>
      <c r="S18" s="62"/>
      <c r="T18" s="63"/>
    </row>
    <row r="19" spans="1:20" ht="6" customHeight="1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5"/>
      <c r="R19" s="65"/>
      <c r="S19" s="65"/>
      <c r="T19" s="64"/>
    </row>
    <row r="20" spans="1:20" s="31" customFormat="1" ht="21" customHeight="1">
      <c r="B20" s="66" t="s">
        <v>36</v>
      </c>
      <c r="C20" s="66"/>
      <c r="D20" s="67"/>
      <c r="E20" s="66"/>
      <c r="F20" s="67"/>
      <c r="G20" s="67"/>
      <c r="H20" s="66"/>
      <c r="I20" s="66"/>
      <c r="J20" s="66"/>
      <c r="K20" s="66"/>
      <c r="L20" s="66" t="s">
        <v>37</v>
      </c>
      <c r="M20" s="66"/>
      <c r="N20" s="67"/>
      <c r="O20" s="67"/>
      <c r="P20" s="66"/>
      <c r="Q20" s="68"/>
      <c r="R20" s="68"/>
      <c r="S20" s="68"/>
      <c r="T20" s="69"/>
    </row>
    <row r="21" spans="1:20" s="31" customFormat="1" ht="21" customHeight="1">
      <c r="B21" s="66" t="s">
        <v>38</v>
      </c>
      <c r="C21" s="66" t="s">
        <v>39</v>
      </c>
      <c r="D21" s="67"/>
      <c r="E21" s="66"/>
      <c r="F21" s="67"/>
      <c r="G21" s="67"/>
      <c r="H21" s="66"/>
      <c r="I21" s="66"/>
      <c r="J21" s="66"/>
      <c r="K21" s="66"/>
      <c r="L21" s="66" t="s">
        <v>40</v>
      </c>
      <c r="M21" s="66"/>
      <c r="N21" s="67"/>
      <c r="O21" s="67"/>
      <c r="P21" s="66"/>
      <c r="Q21" s="68"/>
      <c r="R21" s="68"/>
      <c r="S21" s="68"/>
      <c r="T21" s="69"/>
    </row>
    <row r="22" spans="1:20" ht="21.75">
      <c r="B22" s="70"/>
      <c r="C22" s="67" t="s">
        <v>41</v>
      </c>
      <c r="D22" s="67"/>
      <c r="E22" s="67"/>
      <c r="F22" s="67"/>
      <c r="G22" s="67"/>
      <c r="H22" s="67"/>
      <c r="I22" s="67"/>
      <c r="J22" s="67"/>
      <c r="K22" s="70"/>
      <c r="L22" s="67" t="s">
        <v>42</v>
      </c>
      <c r="M22" s="67"/>
      <c r="N22" s="67"/>
      <c r="O22" s="70"/>
      <c r="P22" s="70"/>
      <c r="Q22" s="71"/>
      <c r="R22" s="71"/>
      <c r="S22" s="71"/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55118110236220474" right="0.35433070866141736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2015-09-07T07:32:28Z</dcterms:created>
  <dcterms:modified xsi:type="dcterms:W3CDTF">2015-09-07T07:32:34Z</dcterms:modified>
</cp:coreProperties>
</file>