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 tabRatio="339"/>
  </bookViews>
  <sheets>
    <sheet name="T-5.4" sheetId="24" r:id="rId1"/>
  </sheets>
  <calcPr calcId="124519"/>
</workbook>
</file>

<file path=xl/calcChain.xml><?xml version="1.0" encoding="utf-8"?>
<calcChain xmlns="http://schemas.openxmlformats.org/spreadsheetml/2006/main">
  <c r="Q12" i="24"/>
  <c r="Q11"/>
  <c r="Q10"/>
  <c r="Q9"/>
  <c r="Q8" l="1"/>
  <c r="N18" l="1"/>
  <c r="K18"/>
  <c r="H18"/>
  <c r="E18"/>
  <c r="N17"/>
  <c r="K17"/>
  <c r="H17"/>
  <c r="E17"/>
  <c r="N16"/>
  <c r="K16"/>
  <c r="H16"/>
  <c r="E16"/>
  <c r="N15"/>
  <c r="N14" s="1"/>
  <c r="K15"/>
  <c r="H15"/>
  <c r="E15"/>
  <c r="E14" s="1"/>
  <c r="P14"/>
  <c r="O14"/>
  <c r="M14"/>
  <c r="L14"/>
  <c r="K14"/>
  <c r="J14"/>
  <c r="I14"/>
  <c r="H14"/>
  <c r="G14"/>
  <c r="F14"/>
  <c r="N12"/>
  <c r="K12"/>
  <c r="J12"/>
  <c r="I12"/>
  <c r="E12"/>
  <c r="N11"/>
  <c r="K11"/>
  <c r="J11"/>
  <c r="I11"/>
  <c r="G11"/>
  <c r="F11"/>
  <c r="N10"/>
  <c r="K10"/>
  <c r="J10"/>
  <c r="J8" s="1"/>
  <c r="I10"/>
  <c r="E10"/>
  <c r="N9"/>
  <c r="K9"/>
  <c r="J9"/>
  <c r="I9"/>
  <c r="G9"/>
  <c r="E9" s="1"/>
  <c r="P8"/>
  <c r="O8"/>
  <c r="M8"/>
  <c r="L8"/>
  <c r="S14"/>
  <c r="R14"/>
  <c r="Q18"/>
  <c r="Q17"/>
  <c r="Q16"/>
  <c r="Q15"/>
  <c r="N8" l="1"/>
  <c r="K8"/>
  <c r="H11"/>
  <c r="G8"/>
  <c r="H10"/>
  <c r="E11"/>
  <c r="E8" s="1"/>
  <c r="I8"/>
  <c r="H12"/>
  <c r="H9"/>
  <c r="F8"/>
  <c r="Q14"/>
  <c r="S8"/>
  <c r="R8"/>
  <c r="H8" l="1"/>
</calcChain>
</file>

<file path=xl/sharedStrings.xml><?xml version="1.0" encoding="utf-8"?>
<sst xmlns="http://schemas.openxmlformats.org/spreadsheetml/2006/main" count="73" uniqueCount="44">
  <si>
    <t>Total</t>
  </si>
  <si>
    <t>รวม</t>
  </si>
  <si>
    <t>ชาย</t>
  </si>
  <si>
    <t>หญิง</t>
  </si>
  <si>
    <t>Male</t>
  </si>
  <si>
    <t>Female</t>
  </si>
  <si>
    <t>ตาราง</t>
  </si>
  <si>
    <t>TABLE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</si>
  <si>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</si>
  <si>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</si>
  <si>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</si>
  <si>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</si>
  <si>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</si>
  <si>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ปี</t>
  </si>
  <si>
    <t>2554 (2011)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</si>
  <si>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</si>
  <si>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</si>
  <si>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</si>
  <si>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</si>
  <si>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</si>
  <si>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</si>
  <si>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</si>
  <si>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</si>
  <si>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</si>
  <si>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</si>
  <si>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</si>
  <si>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</si>
  <si>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Level of education</t>
  </si>
  <si>
    <t xml:space="preserve">  Upper Secondary</t>
  </si>
  <si>
    <t xml:space="preserve">  Lower Secondary</t>
  </si>
  <si>
    <t xml:space="preserve">  Elementary</t>
  </si>
  <si>
    <t>ก่อนประถมศึกษา</t>
  </si>
  <si>
    <t xml:space="preserve">  Pre-elementary</t>
  </si>
  <si>
    <t>2553 (2010)</t>
  </si>
  <si>
    <t>-</t>
  </si>
  <si>
    <t>2555 (2012)</t>
  </si>
  <si>
    <t>2556 (2013)</t>
  </si>
  <si>
    <t>2557 (2014)</t>
  </si>
  <si>
    <t>ที่มา : สำนักงานเขตพื้นที่การศึกษาพัทลุง เขต 1 เขต 2</t>
  </si>
  <si>
    <t xml:space="preserve">Source : Phatthalung Educational Service Area Office Area 1 Area 2 </t>
  </si>
  <si>
    <t>ที่มา : สำนักงานเขตพื้นที่การศึกษามัธยมศึกษาเขต 12</t>
  </si>
  <si>
    <t>Source :  The Seccondary  Educational Service Area 12</t>
  </si>
  <si>
    <t>ครู จำแนกตามเพศและวุฒิการศึกษา และนักเรียน จำแนกตามเพศและระดับการศึกษา  พ.ศ. 2553 - 2557</t>
  </si>
  <si>
    <t>Teacher by Sex and Qualification and Student by Sex and Level of Education : 2010 - 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</si>
</sst>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187" fontId="4" fillId="0" borderId="2" xfId="3" applyNumberFormat="1" applyFont="1" applyBorder="1"/>
    <xf numFmtId="187" fontId="4" fillId="0" borderId="3" xfId="3" applyNumberFormat="1" applyFont="1" applyBorder="1"/>
    <xf numFmtId="187" fontId="4" fillId="0" borderId="0" xfId="0" applyNumberFormat="1" applyFont="1"/>
    <xf numFmtId="187" fontId="4" fillId="0" borderId="2" xfId="0" applyNumberFormat="1" applyFont="1" applyBorder="1"/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87" fontId="4" fillId="0" borderId="2" xfId="3" applyNumberFormat="1" applyFont="1" applyBorder="1" applyAlignment="1">
      <alignment horizontal="center"/>
    </xf>
    <xf numFmtId="187" fontId="4" fillId="0" borderId="2" xfId="3" applyNumberFormat="1" applyFont="1" applyBorder="1" applyAlignment="1">
      <alignment horizontal="right"/>
    </xf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showGridLines="0" tabSelected="1" topLeftCell="B1" workbookViewId="0">
      <selection activeCell="K26" sqref="K26"/>
    </sheetView>
  </sheetViews>
  <sheetFormatPr defaultRowHeight="18.75"/>
  <cols>
    <col min="1" max="1" width="0.85546875" style="2" customWidth="1"/>
    <col min="2" max="2" width="7.42578125" style="2" customWidth="1"/>
    <col min="3" max="3" width="6.28515625" style="2" customWidth="1"/>
    <col min="4" max="4" width="8.140625" style="2" customWidth="1"/>
    <col min="5" max="5" width="7.5703125" style="2" bestFit="1" customWidth="1"/>
    <col min="6" max="6" width="8.140625" style="2" customWidth="1"/>
    <col min="7" max="19" width="7.5703125" style="2" bestFit="1" customWidth="1"/>
    <col min="20" max="20" width="18.28515625" style="1" customWidth="1"/>
    <col min="21" max="21" width="2.28515625" style="2" customWidth="1"/>
    <col min="22" max="22" width="4.140625" style="2" customWidth="1"/>
    <col min="23" max="16384" width="9.140625" style="2"/>
  </cols>
  <sheetData>
    <row r="1" spans="1:20" s="13" customFormat="1" ht="22.5" customHeight="1">
      <c r="B1" s="13" t="s">
        <v>6</v>
      </c>
      <c r="C1" s="14">
        <v>5.4</v>
      </c>
      <c r="D1" s="13" t="s">
        <v>42</v>
      </c>
      <c r="T1" s="17"/>
    </row>
    <row r="2" spans="1:20" s="13" customFormat="1" ht="22.5" customHeight="1">
      <c r="B2" s="13" t="s">
        <v>7</v>
      </c>
      <c r="C2" s="14">
        <v>5.4</v>
      </c>
      <c r="D2" s="13" t="s">
        <v>43</v>
      </c>
      <c r="T2" s="17"/>
    </row>
    <row r="3" spans="1:20" ht="6" customHeight="1">
      <c r="A3" s="1"/>
      <c r="B3" s="1"/>
      <c r="C3" s="1"/>
      <c r="D3" s="1"/>
      <c r="E3" s="1"/>
      <c r="F3" s="1"/>
      <c r="G3" s="1"/>
    </row>
    <row r="4" spans="1:20" ht="21" customHeight="1">
      <c r="A4" s="7"/>
      <c r="B4" s="7"/>
      <c r="C4" s="7"/>
      <c r="D4" s="7"/>
      <c r="E4" s="36" t="s">
        <v>33</v>
      </c>
      <c r="F4" s="37"/>
      <c r="G4" s="38"/>
      <c r="H4" s="36" t="s">
        <v>14</v>
      </c>
      <c r="I4" s="37"/>
      <c r="J4" s="38"/>
      <c r="K4" s="36" t="s">
        <v>35</v>
      </c>
      <c r="L4" s="37"/>
      <c r="M4" s="38"/>
      <c r="N4" s="36" t="s">
        <v>36</v>
      </c>
      <c r="O4" s="37"/>
      <c r="P4" s="37"/>
      <c r="Q4" s="36" t="s">
        <v>37</v>
      </c>
      <c r="R4" s="37"/>
      <c r="S4" s="37"/>
      <c r="T4" s="39" t="s">
        <v>12</v>
      </c>
    </row>
    <row r="5" spans="1:20" ht="21" customHeight="1">
      <c r="A5" s="43" t="s">
        <v>13</v>
      </c>
      <c r="B5" s="43"/>
      <c r="C5" s="43"/>
      <c r="D5" s="42"/>
      <c r="E5" s="16" t="s">
        <v>1</v>
      </c>
      <c r="F5" s="16" t="s">
        <v>2</v>
      </c>
      <c r="G5" s="9" t="s">
        <v>3</v>
      </c>
      <c r="H5" s="16" t="s">
        <v>1</v>
      </c>
      <c r="I5" s="16" t="s">
        <v>2</v>
      </c>
      <c r="J5" s="9" t="s">
        <v>3</v>
      </c>
      <c r="K5" s="16" t="s">
        <v>1</v>
      </c>
      <c r="L5" s="16" t="s">
        <v>2</v>
      </c>
      <c r="M5" s="9" t="s">
        <v>3</v>
      </c>
      <c r="N5" s="16" t="s">
        <v>1</v>
      </c>
      <c r="O5" s="16" t="s">
        <v>2</v>
      </c>
      <c r="P5" s="9" t="s">
        <v>3</v>
      </c>
      <c r="Q5" s="16" t="s">
        <v>1</v>
      </c>
      <c r="R5" s="16" t="s">
        <v>2</v>
      </c>
      <c r="S5" s="9" t="s">
        <v>3</v>
      </c>
      <c r="T5" s="40"/>
    </row>
    <row r="6" spans="1:20" ht="21" customHeight="1">
      <c r="A6" s="11"/>
      <c r="B6" s="11"/>
      <c r="C6" s="11"/>
      <c r="D6" s="11"/>
      <c r="E6" s="15" t="s">
        <v>0</v>
      </c>
      <c r="F6" s="15" t="s">
        <v>4</v>
      </c>
      <c r="G6" s="12" t="s">
        <v>5</v>
      </c>
      <c r="H6" s="15" t="s">
        <v>0</v>
      </c>
      <c r="I6" s="15" t="s">
        <v>4</v>
      </c>
      <c r="J6" s="12" t="s">
        <v>5</v>
      </c>
      <c r="K6" s="15" t="s">
        <v>0</v>
      </c>
      <c r="L6" s="15" t="s">
        <v>4</v>
      </c>
      <c r="M6" s="12" t="s">
        <v>5</v>
      </c>
      <c r="N6" s="15" t="s">
        <v>0</v>
      </c>
      <c r="O6" s="15" t="s">
        <v>4</v>
      </c>
      <c r="P6" s="12" t="s">
        <v>5</v>
      </c>
      <c r="Q6" s="15" t="s">
        <v>0</v>
      </c>
      <c r="R6" s="15" t="s">
        <v>4</v>
      </c>
      <c r="S6" s="12" t="s">
        <v>5</v>
      </c>
      <c r="T6" s="41"/>
    </row>
    <row r="7" spans="1:20" ht="30.75" customHeight="1">
      <c r="E7" s="27" t="s">
        <v>15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9"/>
      <c r="T7" s="18"/>
    </row>
    <row r="8" spans="1:20" ht="28.5" customHeight="1">
      <c r="A8" s="44" t="s">
        <v>16</v>
      </c>
      <c r="B8" s="44"/>
      <c r="C8" s="44"/>
      <c r="D8" s="45"/>
      <c r="E8" s="26">
        <f t="shared" ref="E8:M8" si="0">SUM(E9:E12)</f>
        <v>5354</v>
      </c>
      <c r="F8" s="26">
        <f t="shared" si="0"/>
        <v>1833</v>
      </c>
      <c r="G8" s="25">
        <f t="shared" si="0"/>
        <v>3521</v>
      </c>
      <c r="H8" s="26">
        <f t="shared" si="0"/>
        <v>3967</v>
      </c>
      <c r="I8" s="26">
        <f t="shared" si="0"/>
        <v>1358</v>
      </c>
      <c r="J8" s="25">
        <f t="shared" si="0"/>
        <v>2609</v>
      </c>
      <c r="K8" s="26">
        <f t="shared" si="0"/>
        <v>3257</v>
      </c>
      <c r="L8" s="26">
        <f t="shared" si="0"/>
        <v>1079</v>
      </c>
      <c r="M8" s="25">
        <f t="shared" si="0"/>
        <v>2178</v>
      </c>
      <c r="N8" s="26">
        <f t="shared" ref="N8:S8" si="1">SUM(N9:N12)</f>
        <v>1912</v>
      </c>
      <c r="O8" s="26">
        <f t="shared" si="1"/>
        <v>562</v>
      </c>
      <c r="P8" s="25">
        <f t="shared" si="1"/>
        <v>1350</v>
      </c>
      <c r="Q8" s="26">
        <f t="shared" ref="Q8" si="2">SUM(Q9:Q12)</f>
        <v>2433</v>
      </c>
      <c r="R8" s="26">
        <f t="shared" si="1"/>
        <v>868</v>
      </c>
      <c r="S8" s="25">
        <f t="shared" si="1"/>
        <v>1565</v>
      </c>
      <c r="T8" s="19" t="s">
        <v>17</v>
      </c>
    </row>
    <row r="9" spans="1:20" ht="28.5" customHeight="1">
      <c r="A9" s="20"/>
      <c r="B9" s="20" t="s">
        <v>18</v>
      </c>
      <c r="C9" s="20"/>
      <c r="D9" s="20"/>
      <c r="E9" s="23">
        <f>SUM(F9:G9)</f>
        <v>574</v>
      </c>
      <c r="F9" s="23">
        <v>271</v>
      </c>
      <c r="G9" s="23">
        <f>117+186</f>
        <v>303</v>
      </c>
      <c r="H9" s="23">
        <f>SUM(I9:J9)</f>
        <v>453</v>
      </c>
      <c r="I9" s="23">
        <f>SUM(121+120)</f>
        <v>241</v>
      </c>
      <c r="J9" s="23">
        <f>SUM(127+85)</f>
        <v>212</v>
      </c>
      <c r="K9" s="23">
        <f>SUM(L9:M9)</f>
        <v>442</v>
      </c>
      <c r="L9" s="23">
        <v>226</v>
      </c>
      <c r="M9" s="23">
        <v>216</v>
      </c>
      <c r="N9" s="23">
        <f>SUM(O9:P9)</f>
        <v>295</v>
      </c>
      <c r="O9" s="23">
        <v>129</v>
      </c>
      <c r="P9" s="23">
        <v>166</v>
      </c>
      <c r="Q9" s="23">
        <f>SUM(R9:S9)</f>
        <v>578</v>
      </c>
      <c r="R9" s="23">
        <v>268</v>
      </c>
      <c r="S9" s="23">
        <v>310</v>
      </c>
      <c r="T9" s="18" t="s">
        <v>19</v>
      </c>
    </row>
    <row r="10" spans="1:20" ht="28.5" customHeight="1">
      <c r="A10" s="21"/>
      <c r="B10" s="21" t="s">
        <v>20</v>
      </c>
      <c r="C10" s="21"/>
      <c r="D10" s="22"/>
      <c r="E10" s="23">
        <f>SUM(F10:G10)</f>
        <v>4478</v>
      </c>
      <c r="F10" s="24">
        <v>1400</v>
      </c>
      <c r="G10" s="23">
        <v>3078</v>
      </c>
      <c r="H10" s="23">
        <f>SUM(I10:J10)</f>
        <v>3326</v>
      </c>
      <c r="I10" s="23">
        <f>SUM(524+492)</f>
        <v>1016</v>
      </c>
      <c r="J10" s="23">
        <f>SUM(1228+1082)</f>
        <v>2310</v>
      </c>
      <c r="K10" s="23">
        <f>SUM(L10:M10)</f>
        <v>2672</v>
      </c>
      <c r="L10" s="23">
        <v>779</v>
      </c>
      <c r="M10" s="23">
        <v>1893</v>
      </c>
      <c r="N10" s="23">
        <f>SUM(O10:P10)</f>
        <v>1523</v>
      </c>
      <c r="O10" s="23">
        <v>408</v>
      </c>
      <c r="P10" s="23">
        <v>1115</v>
      </c>
      <c r="Q10" s="23">
        <f>SUM(R10:S10)</f>
        <v>1827</v>
      </c>
      <c r="R10" s="23">
        <v>572</v>
      </c>
      <c r="S10" s="23">
        <v>1255</v>
      </c>
      <c r="T10" s="18" t="s">
        <v>21</v>
      </c>
    </row>
    <row r="11" spans="1:20" ht="28.5" customHeight="1">
      <c r="A11" s="20"/>
      <c r="B11" s="20" t="s">
        <v>22</v>
      </c>
      <c r="C11" s="20"/>
      <c r="D11" s="20"/>
      <c r="E11" s="23">
        <f>SUM(F11:G11)</f>
        <v>223</v>
      </c>
      <c r="F11" s="24">
        <f>42+66</f>
        <v>108</v>
      </c>
      <c r="G11" s="23">
        <f>35+80</f>
        <v>115</v>
      </c>
      <c r="H11" s="23">
        <f>SUM(I11:J11)</f>
        <v>181</v>
      </c>
      <c r="I11" s="23">
        <f>SUM(44+52)</f>
        <v>96</v>
      </c>
      <c r="J11" s="23">
        <f>SUM(46+39)</f>
        <v>85</v>
      </c>
      <c r="K11" s="23">
        <f>SUM(L11:M11)</f>
        <v>136</v>
      </c>
      <c r="L11" s="23">
        <v>69</v>
      </c>
      <c r="M11" s="23">
        <v>67</v>
      </c>
      <c r="N11" s="23">
        <f>SUM(O11:P11)</f>
        <v>94</v>
      </c>
      <c r="O11" s="23">
        <v>25</v>
      </c>
      <c r="P11" s="23">
        <v>69</v>
      </c>
      <c r="Q11" s="23">
        <f>SUM(R11:S11)</f>
        <v>27</v>
      </c>
      <c r="R11" s="23">
        <v>27</v>
      </c>
      <c r="S11" s="34" t="s">
        <v>34</v>
      </c>
      <c r="T11" s="18" t="s">
        <v>23</v>
      </c>
    </row>
    <row r="12" spans="1:20" ht="28.5" customHeight="1">
      <c r="A12" s="20"/>
      <c r="B12" s="20" t="s">
        <v>24</v>
      </c>
      <c r="C12" s="20"/>
      <c r="D12" s="20"/>
      <c r="E12" s="23">
        <f>SUM(F12:G12)</f>
        <v>79</v>
      </c>
      <c r="F12" s="24">
        <v>54</v>
      </c>
      <c r="G12" s="23">
        <v>25</v>
      </c>
      <c r="H12" s="23">
        <f>SUM(I12:J12)</f>
        <v>7</v>
      </c>
      <c r="I12" s="23">
        <f>SUM(5)</f>
        <v>5</v>
      </c>
      <c r="J12" s="23">
        <f>SUM(2)</f>
        <v>2</v>
      </c>
      <c r="K12" s="23">
        <f>SUM(L12:M12)</f>
        <v>7</v>
      </c>
      <c r="L12" s="23">
        <v>5</v>
      </c>
      <c r="M12" s="23">
        <v>2</v>
      </c>
      <c r="N12" s="23">
        <f>SUM(O12:P12)</f>
        <v>0</v>
      </c>
      <c r="O12" s="34" t="s">
        <v>34</v>
      </c>
      <c r="P12" s="34" t="s">
        <v>34</v>
      </c>
      <c r="Q12" s="23">
        <f>SUM(R12:S12)</f>
        <v>1</v>
      </c>
      <c r="R12" s="34">
        <v>1</v>
      </c>
      <c r="S12" s="34" t="s">
        <v>34</v>
      </c>
      <c r="T12" s="18" t="s">
        <v>25</v>
      </c>
    </row>
    <row r="13" spans="1:20" ht="30.75" customHeight="1">
      <c r="E13" s="30" t="s">
        <v>26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31"/>
      <c r="R13" s="31"/>
      <c r="S13" s="32"/>
      <c r="T13" s="18"/>
    </row>
    <row r="14" spans="1:20" ht="28.5" customHeight="1">
      <c r="A14" s="44" t="s">
        <v>8</v>
      </c>
      <c r="B14" s="44"/>
      <c r="C14" s="44"/>
      <c r="D14" s="45"/>
      <c r="E14" s="26">
        <f t="shared" ref="E14:P14" si="3">SUM(E15:E18)</f>
        <v>84372</v>
      </c>
      <c r="F14" s="26">
        <f t="shared" si="3"/>
        <v>42105</v>
      </c>
      <c r="G14" s="25">
        <f t="shared" si="3"/>
        <v>42267</v>
      </c>
      <c r="H14" s="26">
        <f t="shared" si="3"/>
        <v>84027</v>
      </c>
      <c r="I14" s="26">
        <f t="shared" si="3"/>
        <v>41959</v>
      </c>
      <c r="J14" s="25">
        <f t="shared" si="3"/>
        <v>42068</v>
      </c>
      <c r="K14" s="26">
        <f t="shared" si="3"/>
        <v>59806</v>
      </c>
      <c r="L14" s="26">
        <f t="shared" si="3"/>
        <v>30875</v>
      </c>
      <c r="M14" s="25">
        <f t="shared" si="3"/>
        <v>28931</v>
      </c>
      <c r="N14" s="26">
        <f t="shared" si="3"/>
        <v>82047</v>
      </c>
      <c r="O14" s="26">
        <f t="shared" si="3"/>
        <v>40919</v>
      </c>
      <c r="P14" s="25">
        <f t="shared" si="3"/>
        <v>41128</v>
      </c>
      <c r="Q14" s="26">
        <f t="shared" ref="Q14:S14" si="4">SUM(Q15:Q18)</f>
        <v>72255</v>
      </c>
      <c r="R14" s="26">
        <f t="shared" si="4"/>
        <v>35599</v>
      </c>
      <c r="S14" s="25">
        <f t="shared" si="4"/>
        <v>36656</v>
      </c>
      <c r="T14" s="19" t="s">
        <v>27</v>
      </c>
    </row>
    <row r="15" spans="1:20" ht="28.5" customHeight="1">
      <c r="B15" s="2" t="s">
        <v>11</v>
      </c>
      <c r="E15" s="23">
        <f>SUM(F15:G15)</f>
        <v>9695</v>
      </c>
      <c r="F15" s="23">
        <v>3685</v>
      </c>
      <c r="G15" s="23">
        <v>6010</v>
      </c>
      <c r="H15" s="23">
        <f>SUM(I15:J15)</f>
        <v>10054</v>
      </c>
      <c r="I15" s="23">
        <v>3864</v>
      </c>
      <c r="J15" s="23">
        <v>6190</v>
      </c>
      <c r="K15" s="23">
        <f>SUM(L15:M15)</f>
        <v>0</v>
      </c>
      <c r="L15" s="33" t="s">
        <v>34</v>
      </c>
      <c r="M15" s="33" t="s">
        <v>34</v>
      </c>
      <c r="N15" s="23">
        <f>SUM(O15:P15)</f>
        <v>11344</v>
      </c>
      <c r="O15" s="33">
        <v>4464</v>
      </c>
      <c r="P15" s="33">
        <v>6880</v>
      </c>
      <c r="Q15" s="23">
        <f>SUM(R15:S15)</f>
        <v>9831</v>
      </c>
      <c r="R15" s="33">
        <v>3813</v>
      </c>
      <c r="S15" s="33">
        <v>6018</v>
      </c>
      <c r="T15" s="18" t="s">
        <v>28</v>
      </c>
    </row>
    <row r="16" spans="1:20" ht="28.5" customHeight="1">
      <c r="B16" s="2" t="s">
        <v>10</v>
      </c>
      <c r="E16" s="23">
        <f>SUM(F16:G16)</f>
        <v>21431</v>
      </c>
      <c r="F16" s="24">
        <v>10934</v>
      </c>
      <c r="G16" s="23">
        <v>10497</v>
      </c>
      <c r="H16" s="23">
        <f>SUM(I16:J16)</f>
        <v>21952</v>
      </c>
      <c r="I16" s="24">
        <v>11125</v>
      </c>
      <c r="J16" s="23">
        <v>10827</v>
      </c>
      <c r="K16" s="23">
        <f>SUM(L16:M16)</f>
        <v>8139</v>
      </c>
      <c r="L16" s="23">
        <v>4196</v>
      </c>
      <c r="M16" s="23">
        <v>3943</v>
      </c>
      <c r="N16" s="23">
        <f>SUM(O16:P16)</f>
        <v>18823</v>
      </c>
      <c r="O16" s="23">
        <v>9584</v>
      </c>
      <c r="P16" s="23">
        <v>9239</v>
      </c>
      <c r="Q16" s="23">
        <f>SUM(R16:S16)</f>
        <v>15143</v>
      </c>
      <c r="R16" s="23">
        <v>7626</v>
      </c>
      <c r="S16" s="23">
        <v>7517</v>
      </c>
      <c r="T16" s="5" t="s">
        <v>29</v>
      </c>
    </row>
    <row r="17" spans="1:21" ht="28.5" customHeight="1">
      <c r="B17" s="2" t="s">
        <v>9</v>
      </c>
      <c r="E17" s="23">
        <f>SUM(F17:G17)</f>
        <v>40377</v>
      </c>
      <c r="F17" s="24">
        <v>20894</v>
      </c>
      <c r="G17" s="23">
        <v>19483</v>
      </c>
      <c r="H17" s="23">
        <f>SUM(I17:J17)</f>
        <v>38697</v>
      </c>
      <c r="I17" s="24">
        <v>20110</v>
      </c>
      <c r="J17" s="23">
        <v>18587</v>
      </c>
      <c r="K17" s="23">
        <f>SUM(L17:M17)</f>
        <v>38288</v>
      </c>
      <c r="L17" s="23">
        <v>19822</v>
      </c>
      <c r="M17" s="23">
        <v>18466</v>
      </c>
      <c r="N17" s="23">
        <f>SUM(O17:P17)</f>
        <v>38118</v>
      </c>
      <c r="O17" s="23">
        <v>19758</v>
      </c>
      <c r="P17" s="23">
        <v>18360</v>
      </c>
      <c r="Q17" s="23">
        <f>SUM(R17:S17)</f>
        <v>35538</v>
      </c>
      <c r="R17" s="23">
        <v>18237</v>
      </c>
      <c r="S17" s="23">
        <v>17301</v>
      </c>
      <c r="T17" s="5" t="s">
        <v>30</v>
      </c>
    </row>
    <row r="18" spans="1:21" ht="28.5" customHeight="1">
      <c r="A18" s="1"/>
      <c r="B18" s="1" t="s">
        <v>31</v>
      </c>
      <c r="C18" s="1"/>
      <c r="D18" s="1"/>
      <c r="E18" s="23">
        <f>SUM(F18:G18)</f>
        <v>12869</v>
      </c>
      <c r="F18" s="23">
        <v>6592</v>
      </c>
      <c r="G18" s="23">
        <v>6277</v>
      </c>
      <c r="H18" s="23">
        <f>SUM(I18:J18)</f>
        <v>13324</v>
      </c>
      <c r="I18" s="24">
        <v>6860</v>
      </c>
      <c r="J18" s="23">
        <v>6464</v>
      </c>
      <c r="K18" s="23">
        <f>SUM(L18:M18)</f>
        <v>13379</v>
      </c>
      <c r="L18" s="23">
        <v>6857</v>
      </c>
      <c r="M18" s="23">
        <v>6522</v>
      </c>
      <c r="N18" s="23">
        <f>SUM(O18:P18)</f>
        <v>13762</v>
      </c>
      <c r="O18" s="23">
        <v>7113</v>
      </c>
      <c r="P18" s="23">
        <v>6649</v>
      </c>
      <c r="Q18" s="23">
        <f>SUM(R18:S18)</f>
        <v>11743</v>
      </c>
      <c r="R18" s="23">
        <v>5923</v>
      </c>
      <c r="S18" s="23">
        <v>5820</v>
      </c>
      <c r="T18" s="5" t="s">
        <v>32</v>
      </c>
    </row>
    <row r="19" spans="1:21" ht="6" customHeight="1">
      <c r="A19" s="11"/>
      <c r="B19" s="11"/>
      <c r="C19" s="11"/>
      <c r="D19" s="11"/>
      <c r="E19" s="6"/>
      <c r="F19" s="6"/>
      <c r="G19" s="10"/>
      <c r="H19" s="11"/>
      <c r="I19" s="6"/>
      <c r="J19" s="10"/>
      <c r="K19" s="11"/>
      <c r="L19" s="10"/>
      <c r="M19" s="10"/>
      <c r="N19" s="11"/>
      <c r="O19" s="6"/>
      <c r="P19" s="10"/>
      <c r="Q19" s="11"/>
      <c r="R19" s="6"/>
      <c r="S19" s="10"/>
      <c r="T19" s="6"/>
    </row>
    <row r="20" spans="1:21" ht="9.75" customHeight="1">
      <c r="A20" s="7"/>
      <c r="B20" s="7"/>
      <c r="C20" s="7"/>
      <c r="D20" s="7"/>
      <c r="E20" s="8"/>
      <c r="F20" s="4"/>
      <c r="G20" s="4"/>
      <c r="H20" s="4"/>
      <c r="I20" s="4"/>
      <c r="J20" s="4"/>
      <c r="K20" s="4"/>
      <c r="L20" s="3"/>
      <c r="M20" s="7"/>
      <c r="N20" s="7"/>
      <c r="O20" s="7"/>
      <c r="P20" s="7"/>
      <c r="Q20" s="7"/>
      <c r="R20" s="7"/>
      <c r="S20" s="7"/>
      <c r="T20" s="7"/>
    </row>
    <row r="21" spans="1:21" s="3" customFormat="1" ht="15.75">
      <c r="B21" s="35"/>
      <c r="C21" s="35"/>
      <c r="D21" s="35"/>
      <c r="E21" s="35" t="s">
        <v>38</v>
      </c>
      <c r="F21" s="35"/>
      <c r="G21" s="35"/>
      <c r="H21" s="35"/>
      <c r="I21" s="35"/>
      <c r="J21" s="35"/>
      <c r="K21" s="35"/>
      <c r="L21" s="35"/>
      <c r="M21" s="8" t="s">
        <v>39</v>
      </c>
      <c r="N21" s="35"/>
      <c r="O21" s="35"/>
      <c r="P21" s="35"/>
      <c r="Q21" s="35"/>
      <c r="R21" s="35"/>
      <c r="S21" s="35"/>
      <c r="T21" s="35"/>
      <c r="U21" s="35"/>
    </row>
    <row r="22" spans="1:21" ht="15.75" customHeight="1">
      <c r="A22" s="7"/>
      <c r="B22" s="1"/>
      <c r="C22" s="1"/>
      <c r="D22" s="1"/>
      <c r="E22" s="8" t="s">
        <v>40</v>
      </c>
      <c r="F22" s="4"/>
      <c r="G22" s="4"/>
      <c r="H22" s="4"/>
      <c r="I22" s="4"/>
      <c r="J22" s="4"/>
      <c r="K22" s="4"/>
      <c r="M22" s="3" t="s">
        <v>41</v>
      </c>
      <c r="N22" s="1"/>
      <c r="O22" s="1"/>
      <c r="P22" s="1"/>
      <c r="Q22" s="1"/>
      <c r="R22" s="1"/>
      <c r="S22" s="1"/>
    </row>
  </sheetData>
  <mergeCells count="9">
    <mergeCell ref="Q4:S4"/>
    <mergeCell ref="T4:T6"/>
    <mergeCell ref="A5:D5"/>
    <mergeCell ref="A8:D8"/>
    <mergeCell ref="A14:D14"/>
    <mergeCell ref="N4:P4"/>
    <mergeCell ref="K4:M4"/>
    <mergeCell ref="H4:J4"/>
    <mergeCell ref="E4:G4"/>
  </mergeCells>
  <pageMargins left="0.55118110236220474" right="0.35433070866141736" top="0.98425196850393704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2015-08-13T09:07:08Z</cp:lastPrinted>
  <dcterms:created xsi:type="dcterms:W3CDTF">2004-08-16T17:13:42Z</dcterms:created>
  <dcterms:modified xsi:type="dcterms:W3CDTF">2015-10-12T07:57:35Z</dcterms:modified>
</cp:coreProperties>
</file>