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รายงาน สรง\สรง.รายปี 65\"/>
    </mc:Choice>
  </mc:AlternateContent>
  <xr:revisionPtr revIDLastSave="0" documentId="13_ncr:1_{730AAEF9-6800-46A2-9A15-31C890851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1" l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30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30" i="1"/>
  <c r="N29" i="1"/>
  <c r="N42" i="1"/>
  <c r="N43" i="1"/>
  <c r="N44" i="1"/>
  <c r="N45" i="1"/>
  <c r="N46" i="1"/>
  <c r="N47" i="1"/>
  <c r="N48" i="1"/>
  <c r="N49" i="1"/>
  <c r="N32" i="1"/>
  <c r="N33" i="1"/>
  <c r="N34" i="1"/>
  <c r="N35" i="1"/>
  <c r="N36" i="1"/>
  <c r="N37" i="1"/>
  <c r="N38" i="1"/>
  <c r="N39" i="1"/>
  <c r="N40" i="1"/>
  <c r="N41" i="1"/>
  <c r="N30" i="1"/>
  <c r="N6" i="1"/>
  <c r="N8" i="1"/>
  <c r="N9" i="1"/>
  <c r="N11" i="1"/>
  <c r="N12" i="1"/>
  <c r="N13" i="1"/>
  <c r="N14" i="1"/>
  <c r="N15" i="1"/>
  <c r="N16" i="1"/>
  <c r="N18" i="1"/>
  <c r="N19" i="1"/>
  <c r="N20" i="1"/>
  <c r="N21" i="1"/>
  <c r="N22" i="1"/>
  <c r="N24" i="1"/>
  <c r="O6" i="1"/>
  <c r="O9" i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5" i="1"/>
  <c r="N25" i="1" s="1"/>
  <c r="P6" i="1"/>
  <c r="P10" i="1"/>
  <c r="P11" i="1"/>
  <c r="P12" i="1"/>
  <c r="P13" i="1"/>
  <c r="P14" i="1"/>
  <c r="P15" i="1"/>
  <c r="P16" i="1"/>
  <c r="P17" i="1"/>
  <c r="N17" i="1" s="1"/>
  <c r="P18" i="1"/>
  <c r="P19" i="1"/>
  <c r="P20" i="1"/>
  <c r="P21" i="1"/>
  <c r="P22" i="1"/>
  <c r="P23" i="1"/>
  <c r="P24" i="1"/>
  <c r="P25" i="1"/>
  <c r="O29" i="1" l="1"/>
  <c r="C5" i="1"/>
  <c r="D5" i="1"/>
  <c r="B5" i="1"/>
  <c r="B42" i="1" s="1"/>
  <c r="C32" i="1" l="1"/>
  <c r="O5" i="1"/>
  <c r="D49" i="1"/>
  <c r="P5" i="1"/>
  <c r="N5" i="1" s="1"/>
  <c r="D42" i="1"/>
  <c r="B41" i="1"/>
  <c r="B36" i="1"/>
  <c r="C47" i="1"/>
  <c r="B35" i="1"/>
  <c r="C46" i="1"/>
  <c r="C41" i="1"/>
  <c r="C45" i="1"/>
  <c r="B33" i="1"/>
  <c r="C44" i="1"/>
  <c r="B32" i="1"/>
  <c r="C39" i="1"/>
  <c r="C43" i="1"/>
  <c r="D39" i="1"/>
  <c r="C48" i="1"/>
  <c r="B40" i="1"/>
  <c r="D45" i="1"/>
  <c r="C42" i="1"/>
  <c r="D44" i="1"/>
  <c r="B34" i="1"/>
  <c r="D43" i="1"/>
  <c r="C40" i="1"/>
  <c r="D40" i="1"/>
  <c r="B48" i="1"/>
  <c r="C38" i="1"/>
  <c r="D32" i="1"/>
  <c r="D38" i="1"/>
  <c r="B37" i="1"/>
  <c r="D46" i="1"/>
  <c r="B47" i="1"/>
  <c r="C37" i="1"/>
  <c r="D37" i="1"/>
  <c r="C30" i="1"/>
  <c r="C36" i="1"/>
  <c r="B45" i="1"/>
  <c r="D35" i="1"/>
  <c r="B30" i="1"/>
  <c r="B29" i="1" s="1"/>
  <c r="B44" i="1"/>
  <c r="C34" i="1"/>
  <c r="D34" i="1"/>
  <c r="B49" i="1"/>
  <c r="B46" i="1"/>
  <c r="D36" i="1"/>
  <c r="D30" i="1"/>
  <c r="C35" i="1"/>
  <c r="B38" i="1"/>
  <c r="B43" i="1"/>
  <c r="C33" i="1"/>
  <c r="D48" i="1"/>
  <c r="B39" i="1"/>
  <c r="D29" i="1" l="1"/>
  <c r="C29" i="1"/>
</calcChain>
</file>

<file path=xl/sharedStrings.xml><?xml version="1.0" encoding="utf-8"?>
<sst xmlns="http://schemas.openxmlformats.org/spreadsheetml/2006/main" count="188" uniqueCount="35">
  <si>
    <t>ตารางที่  4  จำนวนและร้อยละของผู้มีงานทำจำแนกตามอุตสาหกรรม และเพศ</t>
  </si>
  <si>
    <t>อุตสาหกรรม</t>
  </si>
  <si>
    <t>รวม</t>
  </si>
  <si>
    <t>หญิง</t>
  </si>
  <si>
    <t>ยอดรวม</t>
  </si>
  <si>
    <t>1. เกษตรกรรม การป่าไม้  และประมง</t>
  </si>
  <si>
    <t>2. การทำเหมืองแร่และเหมืองหิน</t>
  </si>
  <si>
    <t>-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</si>
  <si>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</si>
  <si>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</si>
  <si>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</si>
  <si>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</si>
  <si>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ฯลฯ</t>
  </si>
  <si>
    <t>8. การขนส่ง ที่เก็บสินค้า</t>
  </si>
  <si>
    <t>9. กิจกรรมโรงแรม และ อาหาร</t>
  </si>
  <si>
    <t>10. ข้อมูลข่าวสาร และการสื่อสาร</t>
  </si>
  <si>
    <t>11. กิจการทางการเงิน 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</si>
  <si>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</si>
  <si>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 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</si>
  <si>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</si>
  <si>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</si>
  <si>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</si>
  <si>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</si>
  <si>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</si>
  <si>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</si>
  <si>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</si>
  <si>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</si>
  <si>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 xml:space="preserve">    จำนวน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</si>
  <si>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</si>
  <si>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>ชาย</t>
  </si>
  <si>
    <t xml:space="preserve"> - </t>
  </si>
  <si>
    <t>22. ไม่ทราบ</t>
  </si>
  <si>
    <t xml:space="preserve"> -</t>
  </si>
  <si>
    <t>21.องค์การระหว่างประเทศ</t>
  </si>
  <si>
    <t xml:space="preserve">               พ.ศ. 2566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</si>
</sst>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2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4" fontId="5" fillId="0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/>
    </xf>
    <xf numFmtId="164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7" fillId="2" borderId="0" xfId="1" applyNumberFormat="1" applyFont="1" applyFill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8" fillId="2" borderId="0" xfId="1" applyNumberFormat="1" applyFont="1" applyFill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5" fillId="2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1" fontId="5" fillId="2" borderId="0" xfId="1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 vertical="center"/>
    </xf>
    <xf numFmtId="1" fontId="5" fillId="2" borderId="0" xfId="1" applyNumberFormat="1" applyFont="1" applyFill="1" applyBorder="1" applyAlignment="1">
      <alignment horizontal="right" vertical="center"/>
    </xf>
    <xf numFmtId="1" fontId="5" fillId="0" borderId="0" xfId="1" applyNumberFormat="1" applyFont="1" applyFill="1" applyAlignment="1">
      <alignment horizontal="right" vertical="center"/>
    </xf>
    <xf numFmtId="1" fontId="8" fillId="0" borderId="0" xfId="1" applyNumberFormat="1" applyFont="1" applyBorder="1" applyAlignment="1">
      <alignment horizontal="right"/>
    </xf>
    <xf numFmtId="1" fontId="8" fillId="2" borderId="0" xfId="1" applyNumberFormat="1" applyFont="1" applyFill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2" fontId="5" fillId="0" borderId="0" xfId="1" applyNumberFormat="1" applyFont="1" applyFill="1" applyAlignment="1">
      <alignment horizontal="right" vertical="center"/>
    </xf>
    <xf numFmtId="2" fontId="5" fillId="2" borderId="0" xfId="1" applyNumberFormat="1" applyFont="1" applyFill="1" applyBorder="1" applyAlignment="1">
      <alignment horizontal="right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2" fontId="5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workbookViewId="0">
      <selection activeCell="V41" sqref="V41"/>
    </sheetView>
  </sheetViews>
  <sheetFormatPr defaultColWidth="8.140625" defaultRowHeight="24"/>
  <cols>
    <col min="1" max="1" width="46.42578125" style="2" customWidth="1"/>
    <col min="2" max="2" width="9.28515625" style="2" hidden="1" customWidth="1"/>
    <col min="3" max="3" width="9.28515625" style="3" hidden="1" customWidth="1"/>
    <col min="4" max="4" width="9.28515625" style="2" hidden="1" customWidth="1"/>
    <col min="5" max="13" width="0" style="2" hidden="1" customWidth="1"/>
    <col min="14" max="14" width="11.5703125" style="2" bestFit="1" customWidth="1"/>
    <col min="15" max="15" width="11.28515625" style="2" bestFit="1" customWidth="1"/>
    <col min="16" max="16" width="11.28515625" style="2" customWidth="1"/>
    <col min="17" max="18" width="8.140625" style="2"/>
    <col min="19" max="19" width="11.5703125" style="2" bestFit="1" customWidth="1"/>
    <col min="20" max="256" width="8.140625" style="2"/>
    <col min="257" max="257" width="46.42578125" style="2" customWidth="1"/>
    <col min="258" max="260" width="9.28515625" style="2" customWidth="1"/>
    <col min="261" max="512" width="8.140625" style="2"/>
    <col min="513" max="513" width="46.42578125" style="2" customWidth="1"/>
    <col min="514" max="516" width="9.28515625" style="2" customWidth="1"/>
    <col min="517" max="768" width="8.140625" style="2"/>
    <col min="769" max="769" width="46.42578125" style="2" customWidth="1"/>
    <col min="770" max="772" width="9.28515625" style="2" customWidth="1"/>
    <col min="773" max="1024" width="8.140625" style="2"/>
    <col min="1025" max="1025" width="46.42578125" style="2" customWidth="1"/>
    <col min="1026" max="1028" width="9.28515625" style="2" customWidth="1"/>
    <col min="1029" max="1280" width="8.140625" style="2"/>
    <col min="1281" max="1281" width="46.42578125" style="2" customWidth="1"/>
    <col min="1282" max="1284" width="9.28515625" style="2" customWidth="1"/>
    <col min="1285" max="1536" width="8.140625" style="2"/>
    <col min="1537" max="1537" width="46.42578125" style="2" customWidth="1"/>
    <col min="1538" max="1540" width="9.28515625" style="2" customWidth="1"/>
    <col min="1541" max="1792" width="8.140625" style="2"/>
    <col min="1793" max="1793" width="46.42578125" style="2" customWidth="1"/>
    <col min="1794" max="1796" width="9.28515625" style="2" customWidth="1"/>
    <col min="1797" max="2048" width="8.140625" style="2"/>
    <col min="2049" max="2049" width="46.42578125" style="2" customWidth="1"/>
    <col min="2050" max="2052" width="9.28515625" style="2" customWidth="1"/>
    <col min="2053" max="2304" width="8.140625" style="2"/>
    <col min="2305" max="2305" width="46.42578125" style="2" customWidth="1"/>
    <col min="2306" max="2308" width="9.28515625" style="2" customWidth="1"/>
    <col min="2309" max="2560" width="8.140625" style="2"/>
    <col min="2561" max="2561" width="46.42578125" style="2" customWidth="1"/>
    <col min="2562" max="2564" width="9.28515625" style="2" customWidth="1"/>
    <col min="2565" max="2816" width="8.140625" style="2"/>
    <col min="2817" max="2817" width="46.42578125" style="2" customWidth="1"/>
    <col min="2818" max="2820" width="9.28515625" style="2" customWidth="1"/>
    <col min="2821" max="3072" width="8.140625" style="2"/>
    <col min="3073" max="3073" width="46.42578125" style="2" customWidth="1"/>
    <col min="3074" max="3076" width="9.28515625" style="2" customWidth="1"/>
    <col min="3077" max="3328" width="8.140625" style="2"/>
    <col min="3329" max="3329" width="46.42578125" style="2" customWidth="1"/>
    <col min="3330" max="3332" width="9.28515625" style="2" customWidth="1"/>
    <col min="3333" max="3584" width="8.140625" style="2"/>
    <col min="3585" max="3585" width="46.42578125" style="2" customWidth="1"/>
    <col min="3586" max="3588" width="9.28515625" style="2" customWidth="1"/>
    <col min="3589" max="3840" width="8.140625" style="2"/>
    <col min="3841" max="3841" width="46.42578125" style="2" customWidth="1"/>
    <col min="3842" max="3844" width="9.28515625" style="2" customWidth="1"/>
    <col min="3845" max="4096" width="8.140625" style="2"/>
    <col min="4097" max="4097" width="46.42578125" style="2" customWidth="1"/>
    <col min="4098" max="4100" width="9.28515625" style="2" customWidth="1"/>
    <col min="4101" max="4352" width="8.140625" style="2"/>
    <col min="4353" max="4353" width="46.42578125" style="2" customWidth="1"/>
    <col min="4354" max="4356" width="9.28515625" style="2" customWidth="1"/>
    <col min="4357" max="4608" width="8.140625" style="2"/>
    <col min="4609" max="4609" width="46.42578125" style="2" customWidth="1"/>
    <col min="4610" max="4612" width="9.28515625" style="2" customWidth="1"/>
    <col min="4613" max="4864" width="8.140625" style="2"/>
    <col min="4865" max="4865" width="46.42578125" style="2" customWidth="1"/>
    <col min="4866" max="4868" width="9.28515625" style="2" customWidth="1"/>
    <col min="4869" max="5120" width="8.140625" style="2"/>
    <col min="5121" max="5121" width="46.42578125" style="2" customWidth="1"/>
    <col min="5122" max="5124" width="9.28515625" style="2" customWidth="1"/>
    <col min="5125" max="5376" width="8.140625" style="2"/>
    <col min="5377" max="5377" width="46.42578125" style="2" customWidth="1"/>
    <col min="5378" max="5380" width="9.28515625" style="2" customWidth="1"/>
    <col min="5381" max="5632" width="8.140625" style="2"/>
    <col min="5633" max="5633" width="46.42578125" style="2" customWidth="1"/>
    <col min="5634" max="5636" width="9.28515625" style="2" customWidth="1"/>
    <col min="5637" max="5888" width="8.140625" style="2"/>
    <col min="5889" max="5889" width="46.42578125" style="2" customWidth="1"/>
    <col min="5890" max="5892" width="9.28515625" style="2" customWidth="1"/>
    <col min="5893" max="6144" width="8.140625" style="2"/>
    <col min="6145" max="6145" width="46.42578125" style="2" customWidth="1"/>
    <col min="6146" max="6148" width="9.28515625" style="2" customWidth="1"/>
    <col min="6149" max="6400" width="8.140625" style="2"/>
    <col min="6401" max="6401" width="46.42578125" style="2" customWidth="1"/>
    <col min="6402" max="6404" width="9.28515625" style="2" customWidth="1"/>
    <col min="6405" max="6656" width="8.140625" style="2"/>
    <col min="6657" max="6657" width="46.42578125" style="2" customWidth="1"/>
    <col min="6658" max="6660" width="9.28515625" style="2" customWidth="1"/>
    <col min="6661" max="6912" width="8.140625" style="2"/>
    <col min="6913" max="6913" width="46.42578125" style="2" customWidth="1"/>
    <col min="6914" max="6916" width="9.28515625" style="2" customWidth="1"/>
    <col min="6917" max="7168" width="8.140625" style="2"/>
    <col min="7169" max="7169" width="46.42578125" style="2" customWidth="1"/>
    <col min="7170" max="7172" width="9.28515625" style="2" customWidth="1"/>
    <col min="7173" max="7424" width="8.140625" style="2"/>
    <col min="7425" max="7425" width="46.42578125" style="2" customWidth="1"/>
    <col min="7426" max="7428" width="9.28515625" style="2" customWidth="1"/>
    <col min="7429" max="7680" width="8.140625" style="2"/>
    <col min="7681" max="7681" width="46.42578125" style="2" customWidth="1"/>
    <col min="7682" max="7684" width="9.28515625" style="2" customWidth="1"/>
    <col min="7685" max="7936" width="8.140625" style="2"/>
    <col min="7937" max="7937" width="46.42578125" style="2" customWidth="1"/>
    <col min="7938" max="7940" width="9.28515625" style="2" customWidth="1"/>
    <col min="7941" max="8192" width="8.140625" style="2"/>
    <col min="8193" max="8193" width="46.42578125" style="2" customWidth="1"/>
    <col min="8194" max="8196" width="9.28515625" style="2" customWidth="1"/>
    <col min="8197" max="8448" width="8.140625" style="2"/>
    <col min="8449" max="8449" width="46.42578125" style="2" customWidth="1"/>
    <col min="8450" max="8452" width="9.28515625" style="2" customWidth="1"/>
    <col min="8453" max="8704" width="8.140625" style="2"/>
    <col min="8705" max="8705" width="46.42578125" style="2" customWidth="1"/>
    <col min="8706" max="8708" width="9.28515625" style="2" customWidth="1"/>
    <col min="8709" max="8960" width="8.140625" style="2"/>
    <col min="8961" max="8961" width="46.42578125" style="2" customWidth="1"/>
    <col min="8962" max="8964" width="9.28515625" style="2" customWidth="1"/>
    <col min="8965" max="9216" width="8.140625" style="2"/>
    <col min="9217" max="9217" width="46.42578125" style="2" customWidth="1"/>
    <col min="9218" max="9220" width="9.28515625" style="2" customWidth="1"/>
    <col min="9221" max="9472" width="8.140625" style="2"/>
    <col min="9473" max="9473" width="46.42578125" style="2" customWidth="1"/>
    <col min="9474" max="9476" width="9.28515625" style="2" customWidth="1"/>
    <col min="9477" max="9728" width="8.140625" style="2"/>
    <col min="9729" max="9729" width="46.42578125" style="2" customWidth="1"/>
    <col min="9730" max="9732" width="9.28515625" style="2" customWidth="1"/>
    <col min="9733" max="9984" width="8.140625" style="2"/>
    <col min="9985" max="9985" width="46.42578125" style="2" customWidth="1"/>
    <col min="9986" max="9988" width="9.28515625" style="2" customWidth="1"/>
    <col min="9989" max="10240" width="8.140625" style="2"/>
    <col min="10241" max="10241" width="46.42578125" style="2" customWidth="1"/>
    <col min="10242" max="10244" width="9.28515625" style="2" customWidth="1"/>
    <col min="10245" max="10496" width="8.140625" style="2"/>
    <col min="10497" max="10497" width="46.42578125" style="2" customWidth="1"/>
    <col min="10498" max="10500" width="9.28515625" style="2" customWidth="1"/>
    <col min="10501" max="10752" width="8.140625" style="2"/>
    <col min="10753" max="10753" width="46.42578125" style="2" customWidth="1"/>
    <col min="10754" max="10756" width="9.28515625" style="2" customWidth="1"/>
    <col min="10757" max="11008" width="8.140625" style="2"/>
    <col min="11009" max="11009" width="46.42578125" style="2" customWidth="1"/>
    <col min="11010" max="11012" width="9.28515625" style="2" customWidth="1"/>
    <col min="11013" max="11264" width="8.140625" style="2"/>
    <col min="11265" max="11265" width="46.42578125" style="2" customWidth="1"/>
    <col min="11266" max="11268" width="9.28515625" style="2" customWidth="1"/>
    <col min="11269" max="11520" width="8.140625" style="2"/>
    <col min="11521" max="11521" width="46.42578125" style="2" customWidth="1"/>
    <col min="11522" max="11524" width="9.28515625" style="2" customWidth="1"/>
    <col min="11525" max="11776" width="8.140625" style="2"/>
    <col min="11777" max="11777" width="46.42578125" style="2" customWidth="1"/>
    <col min="11778" max="11780" width="9.28515625" style="2" customWidth="1"/>
    <col min="11781" max="12032" width="8.140625" style="2"/>
    <col min="12033" max="12033" width="46.42578125" style="2" customWidth="1"/>
    <col min="12034" max="12036" width="9.28515625" style="2" customWidth="1"/>
    <col min="12037" max="12288" width="8.140625" style="2"/>
    <col min="12289" max="12289" width="46.42578125" style="2" customWidth="1"/>
    <col min="12290" max="12292" width="9.28515625" style="2" customWidth="1"/>
    <col min="12293" max="12544" width="8.140625" style="2"/>
    <col min="12545" max="12545" width="46.42578125" style="2" customWidth="1"/>
    <col min="12546" max="12548" width="9.28515625" style="2" customWidth="1"/>
    <col min="12549" max="12800" width="8.140625" style="2"/>
    <col min="12801" max="12801" width="46.42578125" style="2" customWidth="1"/>
    <col min="12802" max="12804" width="9.28515625" style="2" customWidth="1"/>
    <col min="12805" max="13056" width="8.140625" style="2"/>
    <col min="13057" max="13057" width="46.42578125" style="2" customWidth="1"/>
    <col min="13058" max="13060" width="9.28515625" style="2" customWidth="1"/>
    <col min="13061" max="13312" width="8.140625" style="2"/>
    <col min="13313" max="13313" width="46.42578125" style="2" customWidth="1"/>
    <col min="13314" max="13316" width="9.28515625" style="2" customWidth="1"/>
    <col min="13317" max="13568" width="8.140625" style="2"/>
    <col min="13569" max="13569" width="46.42578125" style="2" customWidth="1"/>
    <col min="13570" max="13572" width="9.28515625" style="2" customWidth="1"/>
    <col min="13573" max="13824" width="8.140625" style="2"/>
    <col min="13825" max="13825" width="46.42578125" style="2" customWidth="1"/>
    <col min="13826" max="13828" width="9.28515625" style="2" customWidth="1"/>
    <col min="13829" max="14080" width="8.140625" style="2"/>
    <col min="14081" max="14081" width="46.42578125" style="2" customWidth="1"/>
    <col min="14082" max="14084" width="9.28515625" style="2" customWidth="1"/>
    <col min="14085" max="14336" width="8.140625" style="2"/>
    <col min="14337" max="14337" width="46.42578125" style="2" customWidth="1"/>
    <col min="14338" max="14340" width="9.28515625" style="2" customWidth="1"/>
    <col min="14341" max="14592" width="8.140625" style="2"/>
    <col min="14593" max="14593" width="46.42578125" style="2" customWidth="1"/>
    <col min="14594" max="14596" width="9.28515625" style="2" customWidth="1"/>
    <col min="14597" max="14848" width="8.140625" style="2"/>
    <col min="14849" max="14849" width="46.42578125" style="2" customWidth="1"/>
    <col min="14850" max="14852" width="9.28515625" style="2" customWidth="1"/>
    <col min="14853" max="15104" width="8.140625" style="2"/>
    <col min="15105" max="15105" width="46.42578125" style="2" customWidth="1"/>
    <col min="15106" max="15108" width="9.28515625" style="2" customWidth="1"/>
    <col min="15109" max="15360" width="8.140625" style="2"/>
    <col min="15361" max="15361" width="46.42578125" style="2" customWidth="1"/>
    <col min="15362" max="15364" width="9.28515625" style="2" customWidth="1"/>
    <col min="15365" max="15616" width="8.140625" style="2"/>
    <col min="15617" max="15617" width="46.42578125" style="2" customWidth="1"/>
    <col min="15618" max="15620" width="9.28515625" style="2" customWidth="1"/>
    <col min="15621" max="15872" width="8.140625" style="2"/>
    <col min="15873" max="15873" width="46.42578125" style="2" customWidth="1"/>
    <col min="15874" max="15876" width="9.28515625" style="2" customWidth="1"/>
    <col min="15877" max="16128" width="8.140625" style="2"/>
    <col min="16129" max="16129" width="46.42578125" style="2" customWidth="1"/>
    <col min="16130" max="16132" width="9.28515625" style="2" customWidth="1"/>
    <col min="16133" max="16384" width="8.140625" style="2"/>
  </cols>
  <sheetData>
    <row r="1" spans="1:19">
      <c r="A1" s="1" t="s">
        <v>0</v>
      </c>
    </row>
    <row r="2" spans="1:19">
      <c r="A2" s="1" t="s">
        <v>34</v>
      </c>
    </row>
    <row r="3" spans="1:19">
      <c r="A3" s="4" t="s">
        <v>1</v>
      </c>
      <c r="B3" s="11" t="s">
        <v>2</v>
      </c>
      <c r="C3" s="12" t="s">
        <v>29</v>
      </c>
      <c r="D3" s="11" t="s">
        <v>3</v>
      </c>
      <c r="E3" s="30" t="s">
        <v>2</v>
      </c>
      <c r="F3" s="31" t="s">
        <v>29</v>
      </c>
      <c r="G3" s="30" t="s">
        <v>3</v>
      </c>
      <c r="H3" s="32" t="s">
        <v>2</v>
      </c>
      <c r="I3" s="33" t="s">
        <v>29</v>
      </c>
      <c r="J3" s="32" t="s">
        <v>3</v>
      </c>
      <c r="K3" s="30" t="s">
        <v>2</v>
      </c>
      <c r="L3" s="31" t="s">
        <v>29</v>
      </c>
      <c r="M3" s="30" t="s">
        <v>3</v>
      </c>
      <c r="N3" s="11" t="s">
        <v>2</v>
      </c>
      <c r="O3" s="12" t="s">
        <v>29</v>
      </c>
      <c r="P3" s="11" t="s">
        <v>3</v>
      </c>
    </row>
    <row r="4" spans="1:19">
      <c r="A4" s="5"/>
      <c r="B4" s="13"/>
      <c r="C4" s="14" t="s">
        <v>27</v>
      </c>
      <c r="D4" s="14"/>
      <c r="E4" s="34"/>
      <c r="F4" s="30" t="s">
        <v>27</v>
      </c>
      <c r="G4" s="30"/>
      <c r="H4" s="35"/>
      <c r="I4" s="32" t="s">
        <v>27</v>
      </c>
      <c r="J4" s="32"/>
      <c r="K4" s="34"/>
      <c r="L4" s="30" t="s">
        <v>27</v>
      </c>
      <c r="M4" s="30"/>
    </row>
    <row r="5" spans="1:19" ht="19.5" customHeight="1">
      <c r="A5" s="10" t="s">
        <v>4</v>
      </c>
      <c r="B5" s="19">
        <f>SUM(B6:B27)</f>
        <v>334161</v>
      </c>
      <c r="C5" s="19">
        <f t="shared" ref="C5:D5" si="0">SUM(C6:C27)</f>
        <v>184850</v>
      </c>
      <c r="D5" s="19">
        <f t="shared" si="0"/>
        <v>149311</v>
      </c>
      <c r="E5" s="36">
        <v>340348</v>
      </c>
      <c r="F5" s="36">
        <v>189788</v>
      </c>
      <c r="G5" s="36">
        <v>150560</v>
      </c>
      <c r="H5" s="37">
        <v>337331</v>
      </c>
      <c r="I5" s="37">
        <v>187546</v>
      </c>
      <c r="J5" s="37">
        <v>149785</v>
      </c>
      <c r="K5" s="36">
        <v>343097</v>
      </c>
      <c r="L5" s="36">
        <v>194808</v>
      </c>
      <c r="M5" s="36">
        <v>148289</v>
      </c>
      <c r="N5" s="58">
        <f>SUM(O5:P5)</f>
        <v>338734.25</v>
      </c>
      <c r="O5" s="58">
        <f>AVERAGE(C5,F5,I5,L5)</f>
        <v>189248</v>
      </c>
      <c r="P5" s="58">
        <f>AVERAGE(D5,G5,J5,M5)</f>
        <v>149486.25</v>
      </c>
    </row>
    <row r="6" spans="1:19" ht="18" customHeight="1">
      <c r="A6" s="6" t="s">
        <v>5</v>
      </c>
      <c r="B6" s="20">
        <v>109790</v>
      </c>
      <c r="C6" s="20">
        <v>58374</v>
      </c>
      <c r="D6" s="20">
        <v>51416</v>
      </c>
      <c r="E6" s="38">
        <v>105134</v>
      </c>
      <c r="F6" s="38">
        <v>54728</v>
      </c>
      <c r="G6" s="38">
        <v>50406</v>
      </c>
      <c r="H6" s="39">
        <v>108434</v>
      </c>
      <c r="I6" s="39">
        <v>55379</v>
      </c>
      <c r="J6" s="39">
        <v>53055</v>
      </c>
      <c r="K6" s="38">
        <v>116232</v>
      </c>
      <c r="L6" s="38">
        <v>62850</v>
      </c>
      <c r="M6" s="38">
        <v>53382</v>
      </c>
      <c r="N6" s="58">
        <f t="shared" ref="N6:N27" si="1">SUM(O6:P6)</f>
        <v>109897.5</v>
      </c>
      <c r="O6" s="58">
        <f t="shared" ref="O6:O27" si="2">AVERAGE(C6,F6,I6,L6)</f>
        <v>57832.75</v>
      </c>
      <c r="P6" s="58">
        <f t="shared" ref="P6:P27" si="3">AVERAGE(D6,G6,J6,M6)</f>
        <v>52064.75</v>
      </c>
      <c r="S6" s="3"/>
    </row>
    <row r="7" spans="1:19" ht="18" customHeight="1">
      <c r="A7" s="6" t="s">
        <v>6</v>
      </c>
      <c r="B7" s="21" t="s">
        <v>30</v>
      </c>
      <c r="C7" s="21" t="s">
        <v>30</v>
      </c>
      <c r="D7" s="21" t="s">
        <v>30</v>
      </c>
      <c r="E7" s="40" t="s">
        <v>30</v>
      </c>
      <c r="F7" s="40" t="s">
        <v>30</v>
      </c>
      <c r="G7" s="40" t="s">
        <v>7</v>
      </c>
      <c r="H7" s="41" t="s">
        <v>30</v>
      </c>
      <c r="I7" s="41" t="s">
        <v>30</v>
      </c>
      <c r="J7" s="41" t="s">
        <v>7</v>
      </c>
      <c r="K7" s="40" t="s">
        <v>30</v>
      </c>
      <c r="L7" s="40" t="s">
        <v>30</v>
      </c>
      <c r="M7" s="40" t="s">
        <v>7</v>
      </c>
      <c r="N7" s="59" t="s">
        <v>7</v>
      </c>
      <c r="O7" s="59" t="s">
        <v>7</v>
      </c>
      <c r="P7" s="59" t="s">
        <v>7</v>
      </c>
    </row>
    <row r="8" spans="1:19" ht="18" customHeight="1">
      <c r="A8" s="7" t="s">
        <v>8</v>
      </c>
      <c r="B8" s="20">
        <v>36929</v>
      </c>
      <c r="C8" s="20">
        <v>16114</v>
      </c>
      <c r="D8" s="20">
        <v>20815</v>
      </c>
      <c r="E8" s="38">
        <v>35212</v>
      </c>
      <c r="F8" s="38">
        <v>14402</v>
      </c>
      <c r="G8" s="38">
        <v>20810</v>
      </c>
      <c r="H8" s="39">
        <v>36608</v>
      </c>
      <c r="I8" s="39">
        <v>13093</v>
      </c>
      <c r="J8" s="39">
        <v>23515</v>
      </c>
      <c r="K8" s="38">
        <v>37091</v>
      </c>
      <c r="L8" s="38">
        <v>14753</v>
      </c>
      <c r="M8" s="38">
        <v>22338</v>
      </c>
      <c r="N8" s="58">
        <f t="shared" si="1"/>
        <v>36459</v>
      </c>
      <c r="O8" s="58">
        <v>14590</v>
      </c>
      <c r="P8" s="58">
        <v>21869</v>
      </c>
    </row>
    <row r="9" spans="1:19" ht="18" customHeight="1">
      <c r="A9" s="7" t="s">
        <v>9</v>
      </c>
      <c r="B9" s="20">
        <v>1428</v>
      </c>
      <c r="C9" s="20">
        <v>1428</v>
      </c>
      <c r="D9" s="56">
        <v>0</v>
      </c>
      <c r="E9" s="38">
        <v>1024</v>
      </c>
      <c r="F9" s="38">
        <v>1024</v>
      </c>
      <c r="G9" s="57">
        <v>0</v>
      </c>
      <c r="H9" s="39">
        <v>350</v>
      </c>
      <c r="I9" s="39">
        <v>350</v>
      </c>
      <c r="J9" s="55">
        <v>0</v>
      </c>
      <c r="K9" s="38">
        <v>866</v>
      </c>
      <c r="L9" s="38">
        <v>866</v>
      </c>
      <c r="M9" s="40" t="s">
        <v>7</v>
      </c>
      <c r="N9" s="58">
        <f t="shared" si="1"/>
        <v>917</v>
      </c>
      <c r="O9" s="58">
        <f t="shared" si="2"/>
        <v>917</v>
      </c>
      <c r="P9" s="59" t="s">
        <v>7</v>
      </c>
    </row>
    <row r="10" spans="1:19" ht="18" customHeight="1">
      <c r="A10" s="6" t="s">
        <v>10</v>
      </c>
      <c r="B10" s="20">
        <v>143</v>
      </c>
      <c r="C10" s="20">
        <v>76</v>
      </c>
      <c r="D10" s="20">
        <v>67</v>
      </c>
      <c r="E10" s="38">
        <v>392</v>
      </c>
      <c r="F10" s="38">
        <v>392</v>
      </c>
      <c r="G10" s="48">
        <v>0</v>
      </c>
      <c r="H10" s="39">
        <v>809</v>
      </c>
      <c r="I10" s="39">
        <v>809</v>
      </c>
      <c r="J10" s="49">
        <v>0</v>
      </c>
      <c r="K10" s="38">
        <v>73</v>
      </c>
      <c r="L10" s="38">
        <v>73</v>
      </c>
      <c r="M10" s="48">
        <v>0</v>
      </c>
      <c r="N10" s="58">
        <v>355</v>
      </c>
      <c r="O10" s="58">
        <f t="shared" si="2"/>
        <v>337.5</v>
      </c>
      <c r="P10" s="58">
        <f t="shared" si="3"/>
        <v>16.75</v>
      </c>
    </row>
    <row r="11" spans="1:19" ht="18" customHeight="1">
      <c r="A11" s="6" t="s">
        <v>11</v>
      </c>
      <c r="B11" s="20">
        <v>34588</v>
      </c>
      <c r="C11" s="20">
        <v>33942</v>
      </c>
      <c r="D11" s="20">
        <v>646</v>
      </c>
      <c r="E11" s="38">
        <v>32578</v>
      </c>
      <c r="F11" s="38">
        <v>31940</v>
      </c>
      <c r="G11" s="38">
        <v>638</v>
      </c>
      <c r="H11" s="39">
        <v>25072</v>
      </c>
      <c r="I11" s="39">
        <v>24732</v>
      </c>
      <c r="J11" s="39">
        <v>340</v>
      </c>
      <c r="K11" s="38">
        <v>32402</v>
      </c>
      <c r="L11" s="38">
        <v>32083</v>
      </c>
      <c r="M11" s="38">
        <v>319</v>
      </c>
      <c r="N11" s="58">
        <f t="shared" si="1"/>
        <v>31160</v>
      </c>
      <c r="O11" s="58">
        <f t="shared" si="2"/>
        <v>30674.25</v>
      </c>
      <c r="P11" s="58">
        <f t="shared" si="3"/>
        <v>485.75</v>
      </c>
    </row>
    <row r="12" spans="1:19" ht="18" customHeight="1">
      <c r="A12" s="7" t="s">
        <v>12</v>
      </c>
      <c r="B12" s="20">
        <v>66509</v>
      </c>
      <c r="C12" s="20">
        <v>31894</v>
      </c>
      <c r="D12" s="20">
        <v>34615</v>
      </c>
      <c r="E12" s="38">
        <v>68757</v>
      </c>
      <c r="F12" s="38">
        <v>33886</v>
      </c>
      <c r="G12" s="38">
        <v>34871</v>
      </c>
      <c r="H12" s="39">
        <v>63757</v>
      </c>
      <c r="I12" s="39">
        <v>34273</v>
      </c>
      <c r="J12" s="39">
        <v>29484</v>
      </c>
      <c r="K12" s="38">
        <v>63086</v>
      </c>
      <c r="L12" s="38">
        <v>33471</v>
      </c>
      <c r="M12" s="38">
        <v>29615</v>
      </c>
      <c r="N12" s="58">
        <f t="shared" si="1"/>
        <v>65527.25</v>
      </c>
      <c r="O12" s="58">
        <f t="shared" si="2"/>
        <v>33381</v>
      </c>
      <c r="P12" s="58">
        <f t="shared" si="3"/>
        <v>32146.25</v>
      </c>
    </row>
    <row r="13" spans="1:19" ht="18" customHeight="1">
      <c r="A13" s="7" t="s">
        <v>13</v>
      </c>
      <c r="B13" s="20">
        <v>4469</v>
      </c>
      <c r="C13" s="20">
        <v>4013</v>
      </c>
      <c r="D13" s="20">
        <v>456</v>
      </c>
      <c r="E13" s="38">
        <v>5231</v>
      </c>
      <c r="F13" s="38">
        <v>4663</v>
      </c>
      <c r="G13" s="38">
        <v>568</v>
      </c>
      <c r="H13" s="39">
        <v>8927</v>
      </c>
      <c r="I13" s="39">
        <v>8279</v>
      </c>
      <c r="J13" s="39">
        <v>648</v>
      </c>
      <c r="K13" s="38">
        <v>7727</v>
      </c>
      <c r="L13" s="38">
        <v>7141</v>
      </c>
      <c r="M13" s="38">
        <v>586</v>
      </c>
      <c r="N13" s="58">
        <f t="shared" si="1"/>
        <v>6588.5</v>
      </c>
      <c r="O13" s="58">
        <f t="shared" si="2"/>
        <v>6024</v>
      </c>
      <c r="P13" s="58">
        <f t="shared" si="3"/>
        <v>564.5</v>
      </c>
    </row>
    <row r="14" spans="1:19" ht="18" customHeight="1">
      <c r="A14" s="8" t="s">
        <v>14</v>
      </c>
      <c r="B14" s="20">
        <v>20422</v>
      </c>
      <c r="C14" s="20">
        <v>5118</v>
      </c>
      <c r="D14" s="20">
        <v>15304</v>
      </c>
      <c r="E14" s="38">
        <v>22120</v>
      </c>
      <c r="F14" s="38">
        <v>4302</v>
      </c>
      <c r="G14" s="38">
        <v>17818</v>
      </c>
      <c r="H14" s="39">
        <v>20026</v>
      </c>
      <c r="I14" s="39">
        <v>4641</v>
      </c>
      <c r="J14" s="39">
        <v>15385</v>
      </c>
      <c r="K14" s="38">
        <v>20016</v>
      </c>
      <c r="L14" s="38">
        <v>7414</v>
      </c>
      <c r="M14" s="38">
        <v>12602</v>
      </c>
      <c r="N14" s="58">
        <f t="shared" si="1"/>
        <v>20646</v>
      </c>
      <c r="O14" s="58">
        <f t="shared" si="2"/>
        <v>5368.75</v>
      </c>
      <c r="P14" s="58">
        <f t="shared" si="3"/>
        <v>15277.25</v>
      </c>
    </row>
    <row r="15" spans="1:19" ht="18" customHeight="1">
      <c r="A15" s="15" t="s">
        <v>15</v>
      </c>
      <c r="B15" s="20">
        <v>553</v>
      </c>
      <c r="C15" s="20">
        <v>360</v>
      </c>
      <c r="D15" s="21">
        <v>193</v>
      </c>
      <c r="E15" s="38">
        <v>1286</v>
      </c>
      <c r="F15" s="38">
        <v>1078</v>
      </c>
      <c r="G15" s="40">
        <v>208</v>
      </c>
      <c r="H15" s="39">
        <v>582</v>
      </c>
      <c r="I15" s="39">
        <v>414</v>
      </c>
      <c r="J15" s="41">
        <v>168</v>
      </c>
      <c r="K15" s="38">
        <v>364</v>
      </c>
      <c r="L15" s="38">
        <v>217</v>
      </c>
      <c r="M15" s="40">
        <v>147</v>
      </c>
      <c r="N15" s="58">
        <f t="shared" si="1"/>
        <v>696.25</v>
      </c>
      <c r="O15" s="58">
        <f t="shared" si="2"/>
        <v>517.25</v>
      </c>
      <c r="P15" s="58">
        <f t="shared" si="3"/>
        <v>179</v>
      </c>
    </row>
    <row r="16" spans="1:19" ht="18" customHeight="1">
      <c r="A16" s="15" t="s">
        <v>16</v>
      </c>
      <c r="B16" s="20">
        <v>1279</v>
      </c>
      <c r="C16" s="20">
        <v>384</v>
      </c>
      <c r="D16" s="20">
        <v>895</v>
      </c>
      <c r="E16" s="38">
        <v>1071</v>
      </c>
      <c r="F16" s="38">
        <v>196</v>
      </c>
      <c r="G16" s="38">
        <v>875</v>
      </c>
      <c r="H16" s="39">
        <v>1404</v>
      </c>
      <c r="I16" s="39">
        <v>1031</v>
      </c>
      <c r="J16" s="39">
        <v>373</v>
      </c>
      <c r="K16" s="38">
        <v>2384</v>
      </c>
      <c r="L16" s="38">
        <v>1455</v>
      </c>
      <c r="M16" s="38">
        <v>929</v>
      </c>
      <c r="N16" s="58">
        <f t="shared" si="1"/>
        <v>1534</v>
      </c>
      <c r="O16" s="58">
        <v>766</v>
      </c>
      <c r="P16" s="58">
        <f t="shared" si="3"/>
        <v>768</v>
      </c>
    </row>
    <row r="17" spans="1:17" ht="18" customHeight="1">
      <c r="A17" s="15" t="s">
        <v>17</v>
      </c>
      <c r="B17" s="22">
        <v>254</v>
      </c>
      <c r="C17" s="22">
        <v>254</v>
      </c>
      <c r="D17" s="56">
        <v>0</v>
      </c>
      <c r="E17" s="38">
        <v>541</v>
      </c>
      <c r="F17" s="38">
        <v>541</v>
      </c>
      <c r="G17" s="40">
        <v>0</v>
      </c>
      <c r="H17" s="39">
        <v>196</v>
      </c>
      <c r="I17" s="39">
        <v>196</v>
      </c>
      <c r="J17" s="55">
        <v>0</v>
      </c>
      <c r="K17" s="38">
        <v>160</v>
      </c>
      <c r="L17" s="38">
        <v>160</v>
      </c>
      <c r="M17" s="57">
        <v>0</v>
      </c>
      <c r="N17" s="58">
        <f t="shared" si="1"/>
        <v>287.75</v>
      </c>
      <c r="O17" s="58">
        <f t="shared" si="2"/>
        <v>287.75</v>
      </c>
      <c r="P17" s="58">
        <f t="shared" si="3"/>
        <v>0</v>
      </c>
    </row>
    <row r="18" spans="1:17" ht="18" customHeight="1">
      <c r="A18" s="15" t="s">
        <v>18</v>
      </c>
      <c r="B18" s="22">
        <v>1169</v>
      </c>
      <c r="C18" s="22">
        <v>577</v>
      </c>
      <c r="D18" s="22">
        <v>592</v>
      </c>
      <c r="E18" s="38">
        <v>705</v>
      </c>
      <c r="F18" s="38">
        <v>220</v>
      </c>
      <c r="G18" s="38">
        <v>485</v>
      </c>
      <c r="H18" s="39">
        <v>378</v>
      </c>
      <c r="I18" s="39">
        <v>378</v>
      </c>
      <c r="J18" s="53">
        <v>0</v>
      </c>
      <c r="K18" s="38">
        <v>373</v>
      </c>
      <c r="L18" s="38">
        <v>201</v>
      </c>
      <c r="M18" s="38">
        <v>172</v>
      </c>
      <c r="N18" s="58">
        <f t="shared" si="1"/>
        <v>656.25</v>
      </c>
      <c r="O18" s="58">
        <f t="shared" si="2"/>
        <v>344</v>
      </c>
      <c r="P18" s="58">
        <f t="shared" si="3"/>
        <v>312.25</v>
      </c>
    </row>
    <row r="19" spans="1:17" ht="18" customHeight="1">
      <c r="A19" s="15" t="s">
        <v>19</v>
      </c>
      <c r="B19" s="22">
        <v>1010</v>
      </c>
      <c r="C19" s="22">
        <v>918</v>
      </c>
      <c r="D19" s="22">
        <v>92</v>
      </c>
      <c r="E19" s="38">
        <v>955</v>
      </c>
      <c r="F19" s="38">
        <v>704</v>
      </c>
      <c r="G19" s="38">
        <v>251</v>
      </c>
      <c r="H19" s="39">
        <v>763</v>
      </c>
      <c r="I19" s="39">
        <v>697</v>
      </c>
      <c r="J19" s="39">
        <v>66</v>
      </c>
      <c r="K19" s="38">
        <v>842</v>
      </c>
      <c r="L19" s="38">
        <v>759</v>
      </c>
      <c r="M19" s="38">
        <v>83</v>
      </c>
      <c r="N19" s="58">
        <f t="shared" si="1"/>
        <v>892.5</v>
      </c>
      <c r="O19" s="58">
        <f t="shared" si="2"/>
        <v>769.5</v>
      </c>
      <c r="P19" s="58">
        <f t="shared" si="3"/>
        <v>123</v>
      </c>
    </row>
    <row r="20" spans="1:17" ht="18" customHeight="1">
      <c r="A20" s="16" t="s">
        <v>20</v>
      </c>
      <c r="B20" s="22">
        <v>17258</v>
      </c>
      <c r="C20" s="22">
        <v>12448</v>
      </c>
      <c r="D20" s="22">
        <v>4810</v>
      </c>
      <c r="E20" s="38">
        <v>22118</v>
      </c>
      <c r="F20" s="38">
        <v>15304</v>
      </c>
      <c r="G20" s="38">
        <v>6814</v>
      </c>
      <c r="H20" s="39">
        <v>24547</v>
      </c>
      <c r="I20" s="39">
        <v>16905</v>
      </c>
      <c r="J20" s="39">
        <v>7642</v>
      </c>
      <c r="K20" s="38">
        <v>21039</v>
      </c>
      <c r="L20" s="38">
        <v>14773</v>
      </c>
      <c r="M20" s="38">
        <v>6266</v>
      </c>
      <c r="N20" s="58">
        <f t="shared" si="1"/>
        <v>21240.5</v>
      </c>
      <c r="O20" s="58">
        <f t="shared" si="2"/>
        <v>14857.5</v>
      </c>
      <c r="P20" s="58">
        <f t="shared" si="3"/>
        <v>6383</v>
      </c>
    </row>
    <row r="21" spans="1:17" ht="18" customHeight="1">
      <c r="A21" s="16" t="s">
        <v>21</v>
      </c>
      <c r="B21" s="22">
        <v>19137</v>
      </c>
      <c r="C21" s="22">
        <v>6954</v>
      </c>
      <c r="D21" s="22">
        <v>12183</v>
      </c>
      <c r="E21" s="38">
        <v>21162</v>
      </c>
      <c r="F21" s="38">
        <v>9043</v>
      </c>
      <c r="G21" s="38">
        <v>12119</v>
      </c>
      <c r="H21" s="39">
        <v>23876</v>
      </c>
      <c r="I21" s="39">
        <v>9239</v>
      </c>
      <c r="J21" s="39">
        <v>14637</v>
      </c>
      <c r="K21" s="38">
        <v>22333</v>
      </c>
      <c r="L21" s="38">
        <v>7112</v>
      </c>
      <c r="M21" s="38">
        <v>15221</v>
      </c>
      <c r="N21" s="58">
        <f t="shared" si="1"/>
        <v>21627</v>
      </c>
      <c r="O21" s="58">
        <f t="shared" si="2"/>
        <v>8087</v>
      </c>
      <c r="P21" s="58">
        <f t="shared" si="3"/>
        <v>13540</v>
      </c>
    </row>
    <row r="22" spans="1:17" ht="18" customHeight="1">
      <c r="A22" s="16" t="s">
        <v>22</v>
      </c>
      <c r="B22" s="22">
        <v>4363</v>
      </c>
      <c r="C22" s="22">
        <v>991</v>
      </c>
      <c r="D22" s="22">
        <v>3372</v>
      </c>
      <c r="E22" s="38">
        <v>3565</v>
      </c>
      <c r="F22" s="38">
        <v>1309</v>
      </c>
      <c r="G22" s="38">
        <v>2256</v>
      </c>
      <c r="H22" s="39">
        <v>3590</v>
      </c>
      <c r="I22" s="39">
        <v>1675</v>
      </c>
      <c r="J22" s="39">
        <v>1915</v>
      </c>
      <c r="K22" s="38">
        <v>4046</v>
      </c>
      <c r="L22" s="38">
        <v>1821</v>
      </c>
      <c r="M22" s="38">
        <v>2225</v>
      </c>
      <c r="N22" s="58">
        <f t="shared" si="1"/>
        <v>3891</v>
      </c>
      <c r="O22" s="58">
        <f t="shared" si="2"/>
        <v>1449</v>
      </c>
      <c r="P22" s="58">
        <f t="shared" si="3"/>
        <v>2442</v>
      </c>
    </row>
    <row r="23" spans="1:17" ht="18" customHeight="1">
      <c r="A23" s="16" t="s">
        <v>23</v>
      </c>
      <c r="B23" s="22">
        <v>59</v>
      </c>
      <c r="C23" s="22">
        <v>59</v>
      </c>
      <c r="D23" s="52">
        <v>0</v>
      </c>
      <c r="E23" s="54">
        <v>0</v>
      </c>
      <c r="F23" s="54">
        <v>0</v>
      </c>
      <c r="G23" s="51">
        <v>0</v>
      </c>
      <c r="H23" s="39">
        <v>264</v>
      </c>
      <c r="I23" s="39">
        <v>264</v>
      </c>
      <c r="J23" s="50">
        <v>0</v>
      </c>
      <c r="K23" s="38">
        <v>359</v>
      </c>
      <c r="L23" s="38">
        <v>310</v>
      </c>
      <c r="M23" s="40">
        <v>49</v>
      </c>
      <c r="N23" s="58">
        <v>170</v>
      </c>
      <c r="O23" s="58">
        <f t="shared" si="2"/>
        <v>158.25</v>
      </c>
      <c r="P23" s="58">
        <f t="shared" si="3"/>
        <v>12.25</v>
      </c>
      <c r="Q23" s="29"/>
    </row>
    <row r="24" spans="1:17" ht="18" customHeight="1">
      <c r="A24" s="16" t="s">
        <v>24</v>
      </c>
      <c r="B24" s="22">
        <v>14449</v>
      </c>
      <c r="C24" s="22">
        <v>10946</v>
      </c>
      <c r="D24" s="22">
        <v>3503</v>
      </c>
      <c r="E24" s="38">
        <v>18128</v>
      </c>
      <c r="F24" s="38">
        <v>16056</v>
      </c>
      <c r="G24" s="38">
        <v>2072</v>
      </c>
      <c r="H24" s="39">
        <v>17268</v>
      </c>
      <c r="I24" s="39">
        <v>15191</v>
      </c>
      <c r="J24" s="39">
        <v>2077</v>
      </c>
      <c r="K24" s="38">
        <v>13186</v>
      </c>
      <c r="L24" s="38">
        <v>9349</v>
      </c>
      <c r="M24" s="38">
        <v>3837</v>
      </c>
      <c r="N24" s="58">
        <f t="shared" si="1"/>
        <v>15757.25</v>
      </c>
      <c r="O24" s="58">
        <v>12885</v>
      </c>
      <c r="P24" s="58">
        <f t="shared" si="3"/>
        <v>2872.25</v>
      </c>
    </row>
    <row r="25" spans="1:17" ht="18" customHeight="1">
      <c r="A25" s="16" t="s">
        <v>25</v>
      </c>
      <c r="B25" s="22">
        <v>352</v>
      </c>
      <c r="C25" s="56">
        <v>0</v>
      </c>
      <c r="D25" s="22">
        <v>352</v>
      </c>
      <c r="E25" s="38">
        <v>369</v>
      </c>
      <c r="F25" s="57">
        <v>0</v>
      </c>
      <c r="G25" s="38">
        <v>369</v>
      </c>
      <c r="H25" s="39">
        <v>480</v>
      </c>
      <c r="I25" s="55">
        <v>0</v>
      </c>
      <c r="J25" s="39">
        <v>480</v>
      </c>
      <c r="K25" s="38">
        <v>518</v>
      </c>
      <c r="L25" s="57">
        <v>0</v>
      </c>
      <c r="M25" s="38">
        <v>518</v>
      </c>
      <c r="N25" s="58">
        <f t="shared" si="1"/>
        <v>429.75</v>
      </c>
      <c r="O25" s="59">
        <f t="shared" si="2"/>
        <v>0</v>
      </c>
      <c r="P25" s="58">
        <f t="shared" si="3"/>
        <v>429.75</v>
      </c>
    </row>
    <row r="26" spans="1:17" ht="18" customHeight="1">
      <c r="A26" s="16" t="s">
        <v>33</v>
      </c>
      <c r="B26" s="23" t="s">
        <v>7</v>
      </c>
      <c r="C26" s="23" t="s">
        <v>7</v>
      </c>
      <c r="D26" s="23" t="s">
        <v>7</v>
      </c>
      <c r="E26" s="40" t="s">
        <v>7</v>
      </c>
      <c r="F26" s="40" t="s">
        <v>7</v>
      </c>
      <c r="G26" s="40" t="s">
        <v>7</v>
      </c>
      <c r="H26" s="41" t="s">
        <v>7</v>
      </c>
      <c r="I26" s="41" t="s">
        <v>7</v>
      </c>
      <c r="J26" s="41" t="s">
        <v>7</v>
      </c>
      <c r="K26" s="40" t="s">
        <v>7</v>
      </c>
      <c r="L26" s="40" t="s">
        <v>7</v>
      </c>
      <c r="M26" s="40" t="s">
        <v>7</v>
      </c>
      <c r="N26" s="41" t="s">
        <v>7</v>
      </c>
      <c r="O26" s="41" t="s">
        <v>7</v>
      </c>
      <c r="P26" s="41" t="s">
        <v>7</v>
      </c>
    </row>
    <row r="27" spans="1:17" ht="18" customHeight="1">
      <c r="A27" s="15" t="s">
        <v>31</v>
      </c>
      <c r="B27" s="23" t="s">
        <v>7</v>
      </c>
      <c r="C27" s="23" t="s">
        <v>30</v>
      </c>
      <c r="D27" s="24" t="s">
        <v>7</v>
      </c>
      <c r="E27" s="40" t="s">
        <v>7</v>
      </c>
      <c r="F27" s="40" t="s">
        <v>7</v>
      </c>
      <c r="G27" s="40" t="s">
        <v>7</v>
      </c>
      <c r="H27" s="41" t="s">
        <v>7</v>
      </c>
      <c r="I27" s="41" t="s">
        <v>7</v>
      </c>
      <c r="J27" s="41" t="s">
        <v>7</v>
      </c>
      <c r="K27" s="40" t="s">
        <v>7</v>
      </c>
      <c r="L27" s="40" t="s">
        <v>7</v>
      </c>
      <c r="M27" s="40" t="s">
        <v>7</v>
      </c>
      <c r="N27" s="41" t="s">
        <v>7</v>
      </c>
      <c r="O27" s="41" t="s">
        <v>7</v>
      </c>
      <c r="P27" s="41" t="s">
        <v>7</v>
      </c>
    </row>
    <row r="28" spans="1:17" ht="18" customHeight="1">
      <c r="A28" s="16"/>
      <c r="B28" s="24"/>
      <c r="C28" s="25" t="s">
        <v>26</v>
      </c>
      <c r="D28" s="24"/>
      <c r="E28" s="42"/>
      <c r="F28" s="30" t="s">
        <v>26</v>
      </c>
      <c r="G28" s="42"/>
      <c r="H28" s="43"/>
      <c r="I28" s="32" t="s">
        <v>26</v>
      </c>
      <c r="J28" s="43"/>
      <c r="K28" s="42"/>
      <c r="L28" s="30" t="s">
        <v>26</v>
      </c>
      <c r="M28" s="42"/>
      <c r="O28" s="32" t="s">
        <v>26</v>
      </c>
    </row>
    <row r="29" spans="1:17" ht="18" customHeight="1">
      <c r="A29" s="10" t="s">
        <v>4</v>
      </c>
      <c r="B29" s="27">
        <f>SUM(B30:B49)+0.01</f>
        <v>100.00000000000003</v>
      </c>
      <c r="C29" s="27">
        <f>SUM(C30:C49)-0.01</f>
        <v>99.999999999999986</v>
      </c>
      <c r="D29" s="27">
        <f>SUM(D30:D49)+0.01</f>
        <v>100.00000000000001</v>
      </c>
      <c r="E29" s="44">
        <v>100</v>
      </c>
      <c r="F29" s="44">
        <v>100</v>
      </c>
      <c r="G29" s="44">
        <v>100</v>
      </c>
      <c r="H29" s="45">
        <v>100</v>
      </c>
      <c r="I29" s="45">
        <v>100</v>
      </c>
      <c r="J29" s="45">
        <v>100</v>
      </c>
      <c r="K29" s="44">
        <v>100</v>
      </c>
      <c r="L29" s="44">
        <v>100</v>
      </c>
      <c r="M29" s="44">
        <v>100</v>
      </c>
      <c r="N29" s="18">
        <f>SUM(N30:N51)</f>
        <v>99.999483370813564</v>
      </c>
      <c r="O29" s="18">
        <f>SUM(O30:O51)</f>
        <v>99.999207389245839</v>
      </c>
      <c r="P29" s="18"/>
    </row>
    <row r="30" spans="1:17" ht="18" customHeight="1">
      <c r="A30" s="6" t="s">
        <v>5</v>
      </c>
      <c r="B30" s="28">
        <f>B6/$B$5*100</f>
        <v>32.855419992159469</v>
      </c>
      <c r="C30" s="28">
        <f>C6/$C$5*100</f>
        <v>31.579118203949147</v>
      </c>
      <c r="D30" s="28">
        <f>D6/$D$5*100</f>
        <v>34.435507095927292</v>
      </c>
      <c r="E30" s="46">
        <v>30.890147731145767</v>
      </c>
      <c r="F30" s="46">
        <v>28.83</v>
      </c>
      <c r="G30" s="46">
        <v>33.479011689691816</v>
      </c>
      <c r="H30" s="47">
        <v>32.14468874784707</v>
      </c>
      <c r="I30" s="47">
        <v>29.52822240943555</v>
      </c>
      <c r="J30" s="47">
        <v>35.420769770003673</v>
      </c>
      <c r="K30" s="46">
        <v>33.877300005537791</v>
      </c>
      <c r="L30" s="46">
        <v>32.262535419489957</v>
      </c>
      <c r="M30" s="46">
        <v>35.998624307939224</v>
      </c>
      <c r="N30" s="18">
        <f>N6/$N$5*100</f>
        <v>32.443574867318553</v>
      </c>
      <c r="O30" s="18">
        <f>O6/$O$5*100</f>
        <v>30.559239727764627</v>
      </c>
      <c r="P30" s="18">
        <f>P6/$P$5*100</f>
        <v>34.829123079881931</v>
      </c>
    </row>
    <row r="31" spans="1:17" ht="18" customHeight="1">
      <c r="A31" s="6" t="s">
        <v>6</v>
      </c>
      <c r="B31" s="28" t="s">
        <v>7</v>
      </c>
      <c r="C31" s="28" t="s">
        <v>7</v>
      </c>
      <c r="D31" s="28" t="s">
        <v>32</v>
      </c>
      <c r="E31" s="46" t="s">
        <v>7</v>
      </c>
      <c r="F31" s="46" t="s">
        <v>7</v>
      </c>
      <c r="G31" s="46" t="s">
        <v>7</v>
      </c>
      <c r="H31" s="47" t="s">
        <v>7</v>
      </c>
      <c r="I31" s="47" t="s">
        <v>7</v>
      </c>
      <c r="J31" s="47" t="s">
        <v>7</v>
      </c>
      <c r="K31" s="46" t="s">
        <v>7</v>
      </c>
      <c r="L31" s="46" t="s">
        <v>7</v>
      </c>
      <c r="M31" s="46" t="s">
        <v>7</v>
      </c>
      <c r="N31" s="47" t="s">
        <v>7</v>
      </c>
      <c r="O31" s="47" t="s">
        <v>7</v>
      </c>
      <c r="P31" s="47" t="s">
        <v>7</v>
      </c>
    </row>
    <row r="32" spans="1:17" ht="18" customHeight="1">
      <c r="A32" s="7" t="s">
        <v>8</v>
      </c>
      <c r="B32" s="28">
        <f t="shared" ref="B32:B48" si="4">B8/$B$5*100</f>
        <v>11.05125972211</v>
      </c>
      <c r="C32" s="28">
        <f>C8/$C$5*100+0.01</f>
        <v>8.7273383824722739</v>
      </c>
      <c r="D32" s="28">
        <f>D8/$D$5*100</f>
        <v>13.940700953044317</v>
      </c>
      <c r="E32" s="46">
        <v>10.34</v>
      </c>
      <c r="F32" s="46">
        <v>7.5884671317470023</v>
      </c>
      <c r="G32" s="46">
        <v>13.821732199787458</v>
      </c>
      <c r="H32" s="47">
        <v>10.852248978006765</v>
      </c>
      <c r="I32" s="47">
        <v>6.9812206072110303</v>
      </c>
      <c r="J32" s="47">
        <v>15.699168808625696</v>
      </c>
      <c r="K32" s="46">
        <v>10.810645385998711</v>
      </c>
      <c r="L32" s="46">
        <v>7.573097614061024</v>
      </c>
      <c r="M32" s="46">
        <v>15.063828065466758</v>
      </c>
      <c r="N32" s="18">
        <f t="shared" ref="N31:P51" si="5">N8/$N$5*100</f>
        <v>10.763304862144881</v>
      </c>
      <c r="O32" s="18">
        <f t="shared" ref="O31:O49" si="6">O8/$O$5*100</f>
        <v>7.7094606019614469</v>
      </c>
      <c r="P32" s="18">
        <f t="shared" ref="P31:P51" si="7">P8/$P$5*100</f>
        <v>14.629439162464774</v>
      </c>
    </row>
    <row r="33" spans="1:16" ht="18" customHeight="1">
      <c r="A33" s="7" t="s">
        <v>9</v>
      </c>
      <c r="B33" s="28">
        <f t="shared" si="4"/>
        <v>0.42733891746792718</v>
      </c>
      <c r="C33" s="28">
        <f t="shared" ref="C33:C48" si="8">C9/$C$5*100</f>
        <v>0.7725182580470652</v>
      </c>
      <c r="D33" s="28" t="s">
        <v>7</v>
      </c>
      <c r="E33" s="46">
        <v>0.30086852280606907</v>
      </c>
      <c r="F33" s="46">
        <v>0.53954939195312668</v>
      </c>
      <c r="G33" s="46" t="s">
        <v>7</v>
      </c>
      <c r="H33" s="47">
        <v>0.10375565838894142</v>
      </c>
      <c r="I33" s="47">
        <v>0.18662088234353172</v>
      </c>
      <c r="J33" s="47" t="s">
        <v>7</v>
      </c>
      <c r="K33" s="46">
        <v>0.25240675377517141</v>
      </c>
      <c r="L33" s="46">
        <v>0.44454026528684654</v>
      </c>
      <c r="M33" s="46" t="s">
        <v>7</v>
      </c>
      <c r="N33" s="18">
        <f t="shared" si="5"/>
        <v>0.27071369369941189</v>
      </c>
      <c r="O33" s="18">
        <f t="shared" si="6"/>
        <v>0.48454937436591139</v>
      </c>
      <c r="P33" s="47" t="s">
        <v>7</v>
      </c>
    </row>
    <row r="34" spans="1:16" ht="18" customHeight="1">
      <c r="A34" s="6" t="s">
        <v>10</v>
      </c>
      <c r="B34" s="28">
        <f t="shared" si="4"/>
        <v>4.2793743135793823E-2</v>
      </c>
      <c r="C34" s="28">
        <f t="shared" si="8"/>
        <v>4.1114417094941846E-2</v>
      </c>
      <c r="D34" s="28">
        <f t="shared" ref="D34:D48" si="9">D10/$D$5*100</f>
        <v>4.487278231342634E-2</v>
      </c>
      <c r="E34" s="46">
        <v>0.11</v>
      </c>
      <c r="F34" s="46">
        <v>0.20654625160705631</v>
      </c>
      <c r="G34" s="46" t="s">
        <v>7</v>
      </c>
      <c r="H34" s="47">
        <v>0.23982379324758177</v>
      </c>
      <c r="I34" s="47">
        <v>0.43136083947404902</v>
      </c>
      <c r="J34" s="47" t="s">
        <v>7</v>
      </c>
      <c r="K34" s="46">
        <v>2.1276781784743092E-2</v>
      </c>
      <c r="L34" s="46">
        <v>3.747279372510369E-2</v>
      </c>
      <c r="M34" s="46" t="s">
        <v>7</v>
      </c>
      <c r="N34" s="18">
        <f t="shared" si="5"/>
        <v>0.10480192067970687</v>
      </c>
      <c r="O34" s="18">
        <f t="shared" si="6"/>
        <v>0.17833741968211025</v>
      </c>
      <c r="P34" s="18">
        <f t="shared" si="7"/>
        <v>1.1205043942168594E-2</v>
      </c>
    </row>
    <row r="35" spans="1:16" ht="18" customHeight="1">
      <c r="A35" s="6" t="s">
        <v>11</v>
      </c>
      <c r="B35" s="28">
        <f t="shared" si="4"/>
        <v>10.350699213852005</v>
      </c>
      <c r="C35" s="28">
        <f t="shared" si="8"/>
        <v>18.361915066269948</v>
      </c>
      <c r="D35" s="28">
        <f t="shared" si="9"/>
        <v>0.4326539906637823</v>
      </c>
      <c r="E35" s="46">
        <v>9.5719675156016795</v>
      </c>
      <c r="F35" s="46">
        <v>16.829304276350456</v>
      </c>
      <c r="G35" s="46">
        <v>0.42375132837407009</v>
      </c>
      <c r="H35" s="47">
        <v>7.4324624775072552</v>
      </c>
      <c r="I35" s="47">
        <v>13.197164748914934</v>
      </c>
      <c r="J35" s="47">
        <v>0.2269920218980539</v>
      </c>
      <c r="K35" s="46">
        <v>9.4439764847841854</v>
      </c>
      <c r="L35" s="46">
        <v>16.47</v>
      </c>
      <c r="M35" s="46">
        <v>0.21</v>
      </c>
      <c r="N35" s="18">
        <f t="shared" si="5"/>
        <v>9.1989516855765245</v>
      </c>
      <c r="O35" s="18">
        <f t="shared" si="6"/>
        <v>16.208493616841395</v>
      </c>
      <c r="P35" s="18">
        <f t="shared" si="7"/>
        <v>0.32494627432288925</v>
      </c>
    </row>
    <row r="36" spans="1:16" ht="18" customHeight="1">
      <c r="A36" s="7" t="s">
        <v>12</v>
      </c>
      <c r="B36" s="28">
        <f t="shared" si="4"/>
        <v>19.903280155374205</v>
      </c>
      <c r="C36" s="28">
        <f t="shared" si="8"/>
        <v>17.253989721395726</v>
      </c>
      <c r="D36" s="28">
        <f t="shared" si="9"/>
        <v>23.183154623570935</v>
      </c>
      <c r="E36" s="46">
        <v>20.201969748610246</v>
      </c>
      <c r="F36" s="46">
        <v>17.854658882542626</v>
      </c>
      <c r="G36" s="46">
        <v>23.160866099893727</v>
      </c>
      <c r="H36" s="47">
        <v>18.900427176867822</v>
      </c>
      <c r="I36" s="47">
        <v>18.274450001599607</v>
      </c>
      <c r="J36" s="47">
        <v>19.684214040124179</v>
      </c>
      <c r="K36" s="46">
        <v>18.387219940716474</v>
      </c>
      <c r="L36" s="46">
        <v>17.181532585930761</v>
      </c>
      <c r="M36" s="46">
        <v>19.971137441077897</v>
      </c>
      <c r="N36" s="18">
        <f t="shared" si="5"/>
        <v>19.344737061575557</v>
      </c>
      <c r="O36" s="18">
        <f t="shared" si="6"/>
        <v>17.638759722691919</v>
      </c>
      <c r="P36" s="18">
        <f t="shared" si="7"/>
        <v>21.504486198563413</v>
      </c>
    </row>
    <row r="37" spans="1:16" ht="18" customHeight="1">
      <c r="A37" s="7" t="s">
        <v>13</v>
      </c>
      <c r="B37" s="28">
        <f t="shared" si="4"/>
        <v>1.3373792872298083</v>
      </c>
      <c r="C37" s="28">
        <f t="shared" si="8"/>
        <v>2.1709494184473899</v>
      </c>
      <c r="D37" s="28">
        <f t="shared" si="9"/>
        <v>0.30540281693914045</v>
      </c>
      <c r="E37" s="46">
        <v>1.5369562917954565</v>
      </c>
      <c r="F37" s="46">
        <v>2.4569519674584273</v>
      </c>
      <c r="G37" s="46">
        <v>0.37725823591923485</v>
      </c>
      <c r="H37" s="47">
        <v>2.6463621783945146</v>
      </c>
      <c r="I37" s="47">
        <v>4.4143836712059974</v>
      </c>
      <c r="J37" s="47">
        <v>0.43262008879393798</v>
      </c>
      <c r="K37" s="46">
        <v>2.2521327787768475</v>
      </c>
      <c r="L37" s="46">
        <v>3.665660547821445</v>
      </c>
      <c r="M37" s="46">
        <v>0.39</v>
      </c>
      <c r="N37" s="18">
        <f t="shared" si="5"/>
        <v>1.9450350828119682</v>
      </c>
      <c r="O37" s="18">
        <f t="shared" si="6"/>
        <v>3.1831247886371323</v>
      </c>
      <c r="P37" s="18">
        <f t="shared" si="7"/>
        <v>0.37762670479726396</v>
      </c>
    </row>
    <row r="38" spans="1:16" ht="18" customHeight="1">
      <c r="A38" s="8" t="s">
        <v>14</v>
      </c>
      <c r="B38" s="28">
        <f t="shared" si="4"/>
        <v>6.1114253309033666</v>
      </c>
      <c r="C38" s="28">
        <f t="shared" si="8"/>
        <v>2.7687314038409521</v>
      </c>
      <c r="D38" s="28">
        <f t="shared" si="9"/>
        <v>10.2497471720101</v>
      </c>
      <c r="E38" s="46">
        <v>6.4992301996779771</v>
      </c>
      <c r="F38" s="46">
        <v>2.2667397306468269</v>
      </c>
      <c r="G38" s="46">
        <v>11.834484590860786</v>
      </c>
      <c r="H38" s="47">
        <v>5.9366023282769742</v>
      </c>
      <c r="I38" s="47">
        <v>2.4745928998752307</v>
      </c>
      <c r="J38" s="47">
        <v>10.271388990886939</v>
      </c>
      <c r="K38" s="46">
        <v>5.8339186877180502</v>
      </c>
      <c r="L38" s="46">
        <v>3.8057985298345041</v>
      </c>
      <c r="M38" s="46">
        <v>8.4982702695412335</v>
      </c>
      <c r="N38" s="18">
        <f t="shared" si="5"/>
        <v>6.0950435333893749</v>
      </c>
      <c r="O38" s="18">
        <f t="shared" si="6"/>
        <v>2.8368859908691242</v>
      </c>
      <c r="P38" s="18">
        <f t="shared" si="7"/>
        <v>10.219836272566875</v>
      </c>
    </row>
    <row r="39" spans="1:16" ht="18" customHeight="1">
      <c r="A39" s="15" t="s">
        <v>15</v>
      </c>
      <c r="B39" s="28">
        <f t="shared" si="4"/>
        <v>0.16548909058806982</v>
      </c>
      <c r="C39" s="28">
        <f t="shared" si="8"/>
        <v>0.19475250202867189</v>
      </c>
      <c r="D39" s="28">
        <f t="shared" si="9"/>
        <v>0.12926040278345199</v>
      </c>
      <c r="E39" s="46">
        <v>0.37784855500840314</v>
      </c>
      <c r="F39" s="46">
        <v>0.56800219191940482</v>
      </c>
      <c r="G39" s="46">
        <v>0.13815090329436772</v>
      </c>
      <c r="H39" s="47">
        <v>0.17253083766389687</v>
      </c>
      <c r="I39" s="47">
        <v>0.22074584368634897</v>
      </c>
      <c r="J39" s="47">
        <v>0.11216076376139132</v>
      </c>
      <c r="K39" s="46">
        <v>0.10609244615954087</v>
      </c>
      <c r="L39" s="46">
        <v>0.11139172929243153</v>
      </c>
      <c r="M39" s="46">
        <v>9.9130751438070264E-2</v>
      </c>
      <c r="N39" s="18">
        <f t="shared" si="5"/>
        <v>0.20554461203731245</v>
      </c>
      <c r="O39" s="18">
        <f t="shared" si="6"/>
        <v>0.2733186083868786</v>
      </c>
      <c r="P39" s="18">
        <f t="shared" si="7"/>
        <v>0.11974345466556288</v>
      </c>
    </row>
    <row r="40" spans="1:16" ht="18" customHeight="1">
      <c r="A40" s="15" t="s">
        <v>16</v>
      </c>
      <c r="B40" s="28">
        <f t="shared" si="4"/>
        <v>0.38274963266209999</v>
      </c>
      <c r="C40" s="28">
        <f t="shared" si="8"/>
        <v>0.20773600216391669</v>
      </c>
      <c r="D40" s="28">
        <f t="shared" si="9"/>
        <v>0.59942000254502348</v>
      </c>
      <c r="E40" s="46">
        <v>0.3146779178958008</v>
      </c>
      <c r="F40" s="46">
        <v>0.10327312580352815</v>
      </c>
      <c r="G40" s="46">
        <v>0.58116365568544104</v>
      </c>
      <c r="H40" s="47">
        <v>0.41620841250878221</v>
      </c>
      <c r="I40" s="47">
        <v>0.54973179913194625</v>
      </c>
      <c r="J40" s="47">
        <v>0.24902360049404146</v>
      </c>
      <c r="K40" s="46">
        <v>0.7</v>
      </c>
      <c r="L40" s="46">
        <v>0.74688924479487495</v>
      </c>
      <c r="M40" s="46">
        <v>0.62647937473447124</v>
      </c>
      <c r="N40" s="18">
        <f t="shared" si="5"/>
        <v>0.4528623840075221</v>
      </c>
      <c r="O40" s="18">
        <f t="shared" si="6"/>
        <v>0.40475989178221172</v>
      </c>
      <c r="P40" s="18">
        <f t="shared" si="7"/>
        <v>0.5137596267215212</v>
      </c>
    </row>
    <row r="41" spans="1:16" ht="18" customHeight="1">
      <c r="A41" s="15" t="s">
        <v>17</v>
      </c>
      <c r="B41" s="28">
        <f t="shared" si="4"/>
        <v>7.6011264031410009E-2</v>
      </c>
      <c r="C41" s="28">
        <f t="shared" si="8"/>
        <v>0.13740870976467406</v>
      </c>
      <c r="D41" s="28" t="s">
        <v>7</v>
      </c>
      <c r="E41" s="46">
        <v>0.15895495199031578</v>
      </c>
      <c r="F41" s="46">
        <v>0.28505490336586087</v>
      </c>
      <c r="G41" s="46" t="s">
        <v>7</v>
      </c>
      <c r="H41" s="47">
        <v>5.8103168697807198E-2</v>
      </c>
      <c r="I41" s="47">
        <v>0.10450769411237777</v>
      </c>
      <c r="J41" s="47" t="s">
        <v>7</v>
      </c>
      <c r="K41" s="46">
        <v>4.6634042267930061E-2</v>
      </c>
      <c r="L41" s="46">
        <v>8.2132150630364248E-2</v>
      </c>
      <c r="M41" s="46" t="s">
        <v>7</v>
      </c>
      <c r="N41" s="18">
        <f t="shared" si="5"/>
        <v>8.4948599086156762E-2</v>
      </c>
      <c r="O41" s="18">
        <f t="shared" si="6"/>
        <v>0.15204916300304364</v>
      </c>
      <c r="P41" s="18">
        <f t="shared" si="7"/>
        <v>0</v>
      </c>
    </row>
    <row r="42" spans="1:16" ht="18" customHeight="1">
      <c r="A42" s="15" t="s">
        <v>18</v>
      </c>
      <c r="B42" s="28">
        <f t="shared" si="4"/>
        <v>0.3498313687114894</v>
      </c>
      <c r="C42" s="28">
        <f t="shared" si="8"/>
        <v>0.3121449824181769</v>
      </c>
      <c r="D42" s="28">
        <f t="shared" si="9"/>
        <v>0.39648786760519988</v>
      </c>
      <c r="E42" s="46">
        <v>0.20714092634597528</v>
      </c>
      <c r="F42" s="46">
        <v>0.11591881467742954</v>
      </c>
      <c r="G42" s="46">
        <v>0.32213071200850157</v>
      </c>
      <c r="H42" s="47">
        <v>0.11205611106005675</v>
      </c>
      <c r="I42" s="47">
        <v>0.20155055293101426</v>
      </c>
      <c r="J42" s="47" t="s">
        <v>7</v>
      </c>
      <c r="K42" s="46">
        <v>0.10871561103711196</v>
      </c>
      <c r="L42" s="46">
        <v>0.1031785142293951</v>
      </c>
      <c r="M42" s="46">
        <v>0.11598972277107539</v>
      </c>
      <c r="N42" s="18">
        <f>N18/$N$5*100</f>
        <v>0.19373594491847224</v>
      </c>
      <c r="O42" s="18">
        <f t="shared" si="6"/>
        <v>0.18177206628339534</v>
      </c>
      <c r="P42" s="18">
        <f t="shared" si="7"/>
        <v>0.20888208781744141</v>
      </c>
    </row>
    <row r="43" spans="1:16" ht="18" customHeight="1">
      <c r="A43" s="15" t="s">
        <v>19</v>
      </c>
      <c r="B43" s="28">
        <f t="shared" si="4"/>
        <v>0.30224951445560672</v>
      </c>
      <c r="C43" s="28">
        <f>C19/$C$5*100</f>
        <v>0.49661888017311334</v>
      </c>
      <c r="D43" s="28">
        <f t="shared" si="9"/>
        <v>6.1616357803510796E-2</v>
      </c>
      <c r="E43" s="46">
        <v>0.2805951555466758</v>
      </c>
      <c r="F43" s="46">
        <v>0.37094020696777458</v>
      </c>
      <c r="G43" s="46">
        <v>0.16671094580233795</v>
      </c>
      <c r="H43" s="47">
        <v>0.22618733528789228</v>
      </c>
      <c r="I43" s="47">
        <v>0.37164215712411891</v>
      </c>
      <c r="J43" s="47">
        <v>4.4063157191975164E-2</v>
      </c>
      <c r="K43" s="46">
        <v>0.24541164743498195</v>
      </c>
      <c r="L43" s="46">
        <v>0.38961438955279043</v>
      </c>
      <c r="M43" s="46">
        <v>5.5971784825577083E-2</v>
      </c>
      <c r="N43" s="18">
        <f t="shared" si="5"/>
        <v>0.26348088508912221</v>
      </c>
      <c r="O43" s="18">
        <f t="shared" si="6"/>
        <v>0.40660931687521135</v>
      </c>
      <c r="P43" s="18">
        <f t="shared" si="7"/>
        <v>8.2281815217118637E-2</v>
      </c>
    </row>
    <row r="44" spans="1:16" ht="18" customHeight="1">
      <c r="A44" s="16" t="s">
        <v>20</v>
      </c>
      <c r="B44" s="28">
        <f t="shared" si="4"/>
        <v>5.164576356905803</v>
      </c>
      <c r="C44" s="28">
        <f t="shared" si="8"/>
        <v>6.7341087368136323</v>
      </c>
      <c r="D44" s="28">
        <f t="shared" si="9"/>
        <v>3.2214639242922489</v>
      </c>
      <c r="E44" s="46">
        <v>6.4986425658443716</v>
      </c>
      <c r="F44" s="46">
        <v>8.0637342719244636</v>
      </c>
      <c r="G44" s="46">
        <v>4.5257704569606805</v>
      </c>
      <c r="H44" s="47">
        <v>7.2768289899238434</v>
      </c>
      <c r="I44" s="47">
        <v>9.0137886171925814</v>
      </c>
      <c r="J44" s="47">
        <v>5.1019795039556701</v>
      </c>
      <c r="K44" s="46">
        <v>6.1320850954686286</v>
      </c>
      <c r="L44" s="46">
        <v>7.5833641328898196</v>
      </c>
      <c r="M44" s="46">
        <v>4.2255325749044097</v>
      </c>
      <c r="N44" s="18">
        <f t="shared" si="5"/>
        <v>6.2705498484431379</v>
      </c>
      <c r="O44" s="18">
        <f t="shared" si="6"/>
        <v>7.8508095197835654</v>
      </c>
      <c r="P44" s="18">
        <f t="shared" si="7"/>
        <v>4.2699579392753515</v>
      </c>
    </row>
    <row r="45" spans="1:16" ht="18" customHeight="1">
      <c r="A45" s="16" t="s">
        <v>21</v>
      </c>
      <c r="B45" s="28">
        <f t="shared" si="4"/>
        <v>5.7268801565712337</v>
      </c>
      <c r="C45" s="28">
        <f t="shared" si="8"/>
        <v>3.7619691641871791</v>
      </c>
      <c r="D45" s="28">
        <f t="shared" si="9"/>
        <v>8.1594792078279568</v>
      </c>
      <c r="E45" s="46">
        <v>6.217753593380893</v>
      </c>
      <c r="F45" s="46">
        <v>4.7647901869454339</v>
      </c>
      <c r="G45" s="46">
        <v>8.0492826780021254</v>
      </c>
      <c r="H45" s="47">
        <v>7.0779145705553299</v>
      </c>
      <c r="I45" s="47">
        <v>4.9262580913482559</v>
      </c>
      <c r="J45" s="47">
        <v>9.7720065427112193</v>
      </c>
      <c r="K45" s="46">
        <v>6.5092379123105131</v>
      </c>
      <c r="L45" s="46">
        <v>3.650774095519691</v>
      </c>
      <c r="M45" s="46">
        <v>10.264416106386854</v>
      </c>
      <c r="N45" s="18">
        <f t="shared" si="5"/>
        <v>6.3846510944789312</v>
      </c>
      <c r="O45" s="18">
        <f t="shared" si="6"/>
        <v>4.2732287791680754</v>
      </c>
      <c r="P45" s="18">
        <f t="shared" si="7"/>
        <v>9.0576892523559849</v>
      </c>
    </row>
    <row r="46" spans="1:16" ht="18" customHeight="1">
      <c r="A46" s="16" t="s">
        <v>22</v>
      </c>
      <c r="B46" s="28">
        <f t="shared" si="4"/>
        <v>1.3056580510592199</v>
      </c>
      <c r="C46" s="28">
        <f t="shared" si="8"/>
        <v>0.53611035975114962</v>
      </c>
      <c r="D46" s="28">
        <f t="shared" si="9"/>
        <v>2.258373462102591</v>
      </c>
      <c r="E46" s="46">
        <v>1.0474573084019885</v>
      </c>
      <c r="F46" s="46">
        <v>0.68971694733070588</v>
      </c>
      <c r="G46" s="46">
        <v>1.4984059511158343</v>
      </c>
      <c r="H46" s="47">
        <v>1.0642366103322849</v>
      </c>
      <c r="I46" s="47">
        <v>0.90311422264404462</v>
      </c>
      <c r="J46" s="47">
        <v>1.2784991821610976</v>
      </c>
      <c r="K46" s="46">
        <v>1.1792583438502815</v>
      </c>
      <c r="L46" s="46">
        <v>0.94476653936183319</v>
      </c>
      <c r="M46" s="46">
        <v>1.5004484486374581</v>
      </c>
      <c r="N46" s="18">
        <f t="shared" si="5"/>
        <v>1.1486880939851816</v>
      </c>
      <c r="O46" s="18">
        <f t="shared" si="6"/>
        <v>0.76566198850185996</v>
      </c>
      <c r="P46" s="18">
        <f t="shared" si="7"/>
        <v>1.6335950630910872</v>
      </c>
    </row>
    <row r="47" spans="1:16" ht="18" customHeight="1">
      <c r="A47" s="16" t="s">
        <v>23</v>
      </c>
      <c r="B47" s="28">
        <f t="shared" si="4"/>
        <v>1.765615975532752E-2</v>
      </c>
      <c r="C47" s="28">
        <f t="shared" si="8"/>
        <v>3.191777116581012E-2</v>
      </c>
      <c r="D47" s="28" t="s">
        <v>7</v>
      </c>
      <c r="E47" s="46" t="s">
        <v>7</v>
      </c>
      <c r="F47" s="46" t="s">
        <v>7</v>
      </c>
      <c r="G47" s="46" t="s">
        <v>7</v>
      </c>
      <c r="H47" s="47">
        <v>7.8261410899087253E-2</v>
      </c>
      <c r="I47" s="47">
        <v>0.14076546553912106</v>
      </c>
      <c r="J47" s="47" t="s">
        <v>7</v>
      </c>
      <c r="K47" s="46">
        <v>0.10463513233866807</v>
      </c>
      <c r="L47" s="46">
        <v>0.15913104184633076</v>
      </c>
      <c r="M47" s="46">
        <v>3.3043583812690083E-2</v>
      </c>
      <c r="N47" s="18">
        <f t="shared" si="5"/>
        <v>5.0186835255070908E-2</v>
      </c>
      <c r="O47" s="18">
        <f t="shared" si="6"/>
        <v>8.3620434562056131E-2</v>
      </c>
      <c r="P47" s="18">
        <f t="shared" si="7"/>
        <v>8.1947336293471812E-3</v>
      </c>
    </row>
    <row r="48" spans="1:16" ht="18" customHeight="1">
      <c r="A48" s="16" t="s">
        <v>24</v>
      </c>
      <c r="B48" s="28">
        <f t="shared" si="4"/>
        <v>4.3239635983852098</v>
      </c>
      <c r="C48" s="28">
        <f t="shared" si="8"/>
        <v>5.9215580200162297</v>
      </c>
      <c r="D48" s="28">
        <f t="shared" si="9"/>
        <v>2.3461097976706338</v>
      </c>
      <c r="E48" s="46">
        <v>5.3263130678011912</v>
      </c>
      <c r="F48" s="46">
        <v>8.4599658566400411</v>
      </c>
      <c r="G48" s="46">
        <v>1.3761955366631244</v>
      </c>
      <c r="H48" s="47">
        <v>5.1190077401721155</v>
      </c>
      <c r="I48" s="47">
        <v>8.0998794962302583</v>
      </c>
      <c r="J48" s="47">
        <v>1.396654204359582</v>
      </c>
      <c r="K48" s="46">
        <v>3.8432280084057866</v>
      </c>
      <c r="L48" s="46">
        <v>4.7990842265204714</v>
      </c>
      <c r="M48" s="46">
        <v>2.5875149201896299</v>
      </c>
      <c r="N48" s="18">
        <f t="shared" si="5"/>
        <v>4.6518029989586234</v>
      </c>
      <c r="O48" s="18">
        <f t="shared" si="6"/>
        <v>6.8085263780858982</v>
      </c>
      <c r="P48" s="18">
        <f t="shared" si="7"/>
        <v>1.9214141768891788</v>
      </c>
    </row>
    <row r="49" spans="1:16" ht="18" customHeight="1">
      <c r="A49" s="16" t="s">
        <v>25</v>
      </c>
      <c r="B49" s="28">
        <f>B25/$B$5*100-0.01</f>
        <v>9.533844464195404E-2</v>
      </c>
      <c r="C49" s="28" t="s">
        <v>7</v>
      </c>
      <c r="D49" s="28">
        <f>D25/$D$5*100-0.01</f>
        <v>0.22574954290038912</v>
      </c>
      <c r="E49" s="46">
        <v>0.10841844230023388</v>
      </c>
      <c r="F49" s="46" t="s">
        <v>7</v>
      </c>
      <c r="G49" s="46">
        <v>0.24</v>
      </c>
      <c r="H49" s="47">
        <v>0.14229347436197681</v>
      </c>
      <c r="I49" s="47" t="s">
        <v>7</v>
      </c>
      <c r="J49" s="47">
        <v>0.32045932503254665</v>
      </c>
      <c r="K49" s="46">
        <v>0.15097771184242359</v>
      </c>
      <c r="L49" s="46" t="s">
        <v>7</v>
      </c>
      <c r="M49" s="46">
        <v>0.34931788601986663</v>
      </c>
      <c r="N49" s="18">
        <f t="shared" si="5"/>
        <v>0.12686936735803953</v>
      </c>
      <c r="O49" s="18">
        <f t="shared" si="6"/>
        <v>0</v>
      </c>
      <c r="P49" s="18">
        <f t="shared" si="7"/>
        <v>0.28748463487444498</v>
      </c>
    </row>
    <row r="50" spans="1:16" ht="18" customHeight="1">
      <c r="A50" s="16" t="s">
        <v>33</v>
      </c>
      <c r="B50" s="28" t="s">
        <v>32</v>
      </c>
      <c r="C50" s="28" t="s">
        <v>32</v>
      </c>
      <c r="D50" s="28" t="s">
        <v>32</v>
      </c>
      <c r="E50" s="46" t="s">
        <v>7</v>
      </c>
      <c r="F50" s="46" t="s">
        <v>7</v>
      </c>
      <c r="G50" s="46" t="s">
        <v>7</v>
      </c>
      <c r="H50" s="47" t="s">
        <v>7</v>
      </c>
      <c r="I50" s="47" t="s">
        <v>7</v>
      </c>
      <c r="J50" s="47" t="s">
        <v>7</v>
      </c>
      <c r="K50" s="46" t="s">
        <v>7</v>
      </c>
      <c r="L50" s="46" t="s">
        <v>7</v>
      </c>
      <c r="M50" s="46" t="s">
        <v>7</v>
      </c>
      <c r="N50" s="47" t="s">
        <v>7</v>
      </c>
      <c r="O50" s="47" t="s">
        <v>7</v>
      </c>
      <c r="P50" s="47" t="s">
        <v>7</v>
      </c>
    </row>
    <row r="51" spans="1:16" ht="18" customHeight="1">
      <c r="A51" s="17" t="s">
        <v>31</v>
      </c>
      <c r="B51" s="26" t="s">
        <v>32</v>
      </c>
      <c r="C51" s="26" t="s">
        <v>7</v>
      </c>
      <c r="D51" s="26" t="s">
        <v>7</v>
      </c>
      <c r="E51" s="46" t="s">
        <v>7</v>
      </c>
      <c r="F51" s="46" t="s">
        <v>7</v>
      </c>
      <c r="G51" s="46" t="s">
        <v>7</v>
      </c>
      <c r="H51" s="47" t="s">
        <v>7</v>
      </c>
      <c r="I51" s="47" t="s">
        <v>7</v>
      </c>
      <c r="J51" s="47" t="s">
        <v>7</v>
      </c>
      <c r="K51" s="46" t="s">
        <v>7</v>
      </c>
      <c r="L51" s="46" t="s">
        <v>7</v>
      </c>
      <c r="M51" s="46" t="s">
        <v>7</v>
      </c>
      <c r="N51" s="60" t="s">
        <v>7</v>
      </c>
      <c r="O51" s="60" t="s">
        <v>7</v>
      </c>
      <c r="P51" s="60" t="s">
        <v>7</v>
      </c>
    </row>
    <row r="52" spans="1:16">
      <c r="A52" s="9" t="s">
        <v>28</v>
      </c>
      <c r="B52" s="18"/>
      <c r="D52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2021-06-08T02:06:08Z</dcterms:created>
  <dcterms:modified xsi:type="dcterms:W3CDTF">2023-02-24T10:25:55Z</dcterms:modified>
</cp:coreProperties>
</file>