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2" sheetId="1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4"/>
  <c r="B13"/>
  <c r="B12"/>
  <c r="D11"/>
  <c r="D6" s="1"/>
  <c r="C11"/>
  <c r="C6" s="1"/>
  <c r="B10"/>
  <c r="B9"/>
  <c r="B8"/>
  <c r="B7"/>
  <c r="D35" l="1"/>
  <c r="D33"/>
  <c r="D29"/>
  <c r="D25"/>
  <c r="D23"/>
  <c r="D36"/>
  <c r="D34"/>
  <c r="D32"/>
  <c r="D28"/>
  <c r="D26"/>
  <c r="D24"/>
  <c r="C36"/>
  <c r="C30"/>
  <c r="B6"/>
  <c r="B25" s="1"/>
  <c r="C34"/>
  <c r="C32"/>
  <c r="C28"/>
  <c r="C26"/>
  <c r="C24"/>
  <c r="C35"/>
  <c r="C33"/>
  <c r="C29"/>
  <c r="C25"/>
  <c r="C23"/>
  <c r="B23"/>
  <c r="B11"/>
  <c r="B15"/>
  <c r="D31" l="1"/>
  <c r="B28"/>
  <c r="B33"/>
  <c r="B34"/>
  <c r="B35"/>
  <c r="B29"/>
  <c r="C31"/>
  <c r="D27"/>
  <c r="B26"/>
  <c r="B27"/>
  <c r="B32"/>
  <c r="C27"/>
  <c r="C22" s="1"/>
  <c r="B31"/>
  <c r="B24"/>
  <c r="B22" l="1"/>
</calcChain>
</file>

<file path=xl/sharedStrings.xml><?xml version="1.0" encoding="utf-8"?>
<sst xmlns="http://schemas.openxmlformats.org/spreadsheetml/2006/main" count="45" uniqueCount="27">
  <si>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</si>
  <si>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เดือนกันยายน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</si>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</sst>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tabSelected="1" view="pageBreakPreview" topLeftCell="A15" zoomScale="80" zoomScaleNormal="75" zoomScaleSheetLayoutView="80" workbookViewId="0">
      <selection activeCell="F23" sqref="F23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5" t="s">
        <v>6</v>
      </c>
      <c r="C5" s="5"/>
      <c r="D5" s="5"/>
    </row>
    <row r="6" spans="1:4" s="9" customFormat="1" ht="24.95" customHeight="1">
      <c r="A6" s="6" t="s">
        <v>7</v>
      </c>
      <c r="B6" s="7">
        <f>C6+D6</f>
        <v>437605</v>
      </c>
      <c r="C6" s="8">
        <f>C7+C8+C9+C10+C11+C15+C19+C20</f>
        <v>215906</v>
      </c>
      <c r="D6" s="8">
        <f>D7+D8+D9+D10+D11+D15+D19+D20</f>
        <v>221699</v>
      </c>
    </row>
    <row r="7" spans="1:4" s="12" customFormat="1" ht="24.95" customHeight="1">
      <c r="A7" s="10" t="s">
        <v>8</v>
      </c>
      <c r="B7" s="11">
        <f t="shared" ref="B7:B20" si="0">C7+D7</f>
        <v>17316</v>
      </c>
      <c r="C7" s="11">
        <v>6081</v>
      </c>
      <c r="D7" s="11">
        <v>11235</v>
      </c>
    </row>
    <row r="8" spans="1:4" s="12" customFormat="1" ht="24.95" customHeight="1">
      <c r="A8" s="13" t="s">
        <v>9</v>
      </c>
      <c r="B8" s="11">
        <f t="shared" si="0"/>
        <v>158285</v>
      </c>
      <c r="C8" s="11">
        <v>76208</v>
      </c>
      <c r="D8" s="11">
        <v>82077</v>
      </c>
    </row>
    <row r="9" spans="1:4" s="12" customFormat="1" ht="24.95" customHeight="1">
      <c r="A9" s="14" t="s">
        <v>10</v>
      </c>
      <c r="B9" s="11">
        <f t="shared" si="0"/>
        <v>114457</v>
      </c>
      <c r="C9" s="11">
        <v>59713</v>
      </c>
      <c r="D9" s="11">
        <v>54744</v>
      </c>
    </row>
    <row r="10" spans="1:4" s="12" customFormat="1" ht="24.95" customHeight="1">
      <c r="A10" s="14" t="s">
        <v>11</v>
      </c>
      <c r="B10" s="11">
        <f t="shared" si="0"/>
        <v>78172</v>
      </c>
      <c r="C10" s="11">
        <v>38381</v>
      </c>
      <c r="D10" s="11">
        <v>39791</v>
      </c>
    </row>
    <row r="11" spans="1:4" ht="24.95" customHeight="1">
      <c r="A11" s="13" t="s">
        <v>12</v>
      </c>
      <c r="B11" s="11">
        <f>C11+D11</f>
        <v>41786</v>
      </c>
      <c r="C11" s="11">
        <f>C12+C13+C14</f>
        <v>22265</v>
      </c>
      <c r="D11" s="11">
        <f>D12+D13+D14</f>
        <v>19521</v>
      </c>
    </row>
    <row r="12" spans="1:4" ht="24.95" customHeight="1">
      <c r="A12" s="15" t="s">
        <v>13</v>
      </c>
      <c r="B12" s="11">
        <f>C12+D12</f>
        <v>33846</v>
      </c>
      <c r="C12" s="11">
        <v>16991</v>
      </c>
      <c r="D12" s="11">
        <v>16855</v>
      </c>
    </row>
    <row r="13" spans="1:4" ht="24.95" customHeight="1">
      <c r="A13" s="15" t="s">
        <v>14</v>
      </c>
      <c r="B13" s="11">
        <f t="shared" si="0"/>
        <v>7538</v>
      </c>
      <c r="C13" s="11">
        <v>5123</v>
      </c>
      <c r="D13" s="11">
        <v>2415</v>
      </c>
    </row>
    <row r="14" spans="1:4" ht="24.95" customHeight="1">
      <c r="A14" s="16" t="s">
        <v>15</v>
      </c>
      <c r="B14" s="11">
        <f t="shared" si="0"/>
        <v>402</v>
      </c>
      <c r="C14" s="17">
        <v>151</v>
      </c>
      <c r="D14" s="17">
        <v>251</v>
      </c>
    </row>
    <row r="15" spans="1:4" ht="24.95" customHeight="1">
      <c r="A15" s="13" t="s">
        <v>16</v>
      </c>
      <c r="B15" s="11">
        <f>B16+B17+B18</f>
        <v>27446</v>
      </c>
      <c r="C15" s="11">
        <f>C16+C17+C18</f>
        <v>13258</v>
      </c>
      <c r="D15" s="11">
        <f>D16+D17+D18</f>
        <v>14188</v>
      </c>
    </row>
    <row r="16" spans="1:4" s="12" customFormat="1" ht="24.95" customHeight="1">
      <c r="A16" s="16" t="s">
        <v>17</v>
      </c>
      <c r="B16" s="18">
        <f t="shared" si="0"/>
        <v>13806</v>
      </c>
      <c r="C16" s="18">
        <v>7374</v>
      </c>
      <c r="D16" s="18">
        <v>6432</v>
      </c>
    </row>
    <row r="17" spans="1:9" s="12" customFormat="1" ht="24.95" customHeight="1">
      <c r="A17" s="16" t="s">
        <v>18</v>
      </c>
      <c r="B17" s="18">
        <f t="shared" si="0"/>
        <v>8817</v>
      </c>
      <c r="C17" s="18">
        <v>3964</v>
      </c>
      <c r="D17" s="18">
        <v>4853</v>
      </c>
    </row>
    <row r="18" spans="1:9" s="12" customFormat="1" ht="24.95" customHeight="1">
      <c r="A18" s="16" t="s">
        <v>19</v>
      </c>
      <c r="B18" s="18">
        <f t="shared" si="0"/>
        <v>4823</v>
      </c>
      <c r="C18" s="18">
        <v>1920</v>
      </c>
      <c r="D18" s="18">
        <v>2903</v>
      </c>
    </row>
    <row r="19" spans="1:9" s="12" customFormat="1" ht="24.95" customHeight="1">
      <c r="A19" s="15" t="s">
        <v>20</v>
      </c>
      <c r="B19" s="17">
        <f t="shared" si="0"/>
        <v>0</v>
      </c>
      <c r="C19" s="17">
        <v>0</v>
      </c>
      <c r="D19" s="17">
        <v>0</v>
      </c>
    </row>
    <row r="20" spans="1:9" s="12" customFormat="1" ht="24.95" customHeight="1">
      <c r="A20" s="15" t="s">
        <v>21</v>
      </c>
      <c r="B20" s="17">
        <f t="shared" si="0"/>
        <v>143</v>
      </c>
      <c r="C20" s="17">
        <v>0</v>
      </c>
      <c r="D20" s="17">
        <v>143</v>
      </c>
    </row>
    <row r="21" spans="1:9" ht="24.95" customHeight="1">
      <c r="A21" s="2"/>
      <c r="B21" s="19" t="s">
        <v>22</v>
      </c>
      <c r="C21" s="19"/>
      <c r="D21" s="19"/>
      <c r="F21" s="20"/>
      <c r="G21" s="20"/>
      <c r="H21" s="20"/>
    </row>
    <row r="22" spans="1:9" s="1" customFormat="1" ht="27.75">
      <c r="A22" s="21" t="s">
        <v>7</v>
      </c>
      <c r="B22" s="22">
        <f>B23+B24+B25+B26+B27+B31</f>
        <v>99.987322128403477</v>
      </c>
      <c r="C22" s="22">
        <f>C23+C24+C25+C26+C27+C31</f>
        <v>99.97999999999999</v>
      </c>
      <c r="D22" s="22">
        <v>100</v>
      </c>
      <c r="F22" s="23"/>
      <c r="G22" s="23"/>
      <c r="H22" s="23"/>
      <c r="I22" s="23"/>
    </row>
    <row r="23" spans="1:9" ht="24.95" customHeight="1">
      <c r="A23" s="10" t="s">
        <v>8</v>
      </c>
      <c r="B23" s="24">
        <f>B7/$B$6*100</f>
        <v>3.9569931787799502</v>
      </c>
      <c r="C23" s="24">
        <f>C7/$C$6*100</f>
        <v>2.8165034783655849</v>
      </c>
      <c r="D23" s="24">
        <f>+D7/$D$6*100</f>
        <v>5.0676818569321469</v>
      </c>
      <c r="F23" s="25"/>
      <c r="G23" s="25"/>
      <c r="H23" s="25"/>
      <c r="I23" s="25"/>
    </row>
    <row r="24" spans="1:9" ht="24.95" customHeight="1">
      <c r="A24" s="13" t="s">
        <v>9</v>
      </c>
      <c r="B24" s="24">
        <f>B8/$B$6*100+0.02</f>
        <v>36.190747592006495</v>
      </c>
      <c r="C24" s="24">
        <f>C8/$C$6*100</f>
        <v>35.296842144266485</v>
      </c>
      <c r="D24" s="24">
        <f>+D8/$D$6*100+0.02</f>
        <v>37.041817870175329</v>
      </c>
      <c r="F24" s="25"/>
      <c r="G24" s="25"/>
      <c r="H24" s="25"/>
      <c r="I24" s="25"/>
    </row>
    <row r="25" spans="1:9" ht="24.95" customHeight="1">
      <c r="A25" s="14" t="s">
        <v>10</v>
      </c>
      <c r="B25" s="24">
        <f t="shared" ref="B25:B35" si="1">B9/$B$6*100</f>
        <v>26.155322722546586</v>
      </c>
      <c r="C25" s="24">
        <f>C9/$C$6*100</f>
        <v>27.656943299398812</v>
      </c>
      <c r="D25" s="24">
        <f t="shared" ref="D25:D29" si="2">+D9/$D$6*100</f>
        <v>24.692939526114234</v>
      </c>
      <c r="F25" s="25"/>
      <c r="G25" s="25"/>
      <c r="H25" s="25"/>
      <c r="I25" s="25"/>
    </row>
    <row r="26" spans="1:9" ht="24.95" customHeight="1">
      <c r="A26" s="14" t="s">
        <v>11</v>
      </c>
      <c r="B26" s="24">
        <f t="shared" si="1"/>
        <v>17.863598450657555</v>
      </c>
      <c r="C26" s="24">
        <f>C10/$C$6*100</f>
        <v>17.776717645642083</v>
      </c>
      <c r="D26" s="24">
        <f>+D10/$D$6*100+0.02</f>
        <v>17.968209058227597</v>
      </c>
      <c r="F26" s="25"/>
      <c r="G26" s="25"/>
      <c r="H26" s="25"/>
      <c r="I26" s="25"/>
    </row>
    <row r="27" spans="1:9" ht="24.95" customHeight="1">
      <c r="A27" s="2" t="s">
        <v>12</v>
      </c>
      <c r="B27" s="24">
        <f t="shared" si="1"/>
        <v>9.5487940037248205</v>
      </c>
      <c r="C27" s="24">
        <f>SUM(C28:C30)</f>
        <v>10.292358155864127</v>
      </c>
      <c r="D27" s="24">
        <f>SUM(D28:D30)+0.02</f>
        <v>8.7119652321390717</v>
      </c>
      <c r="F27" s="25"/>
      <c r="G27" s="25"/>
      <c r="H27" s="25"/>
      <c r="I27" s="26"/>
    </row>
    <row r="28" spans="1:9" ht="24.95" customHeight="1">
      <c r="A28" s="15" t="s">
        <v>13</v>
      </c>
      <c r="B28" s="24">
        <f t="shared" si="1"/>
        <v>7.7343723220712741</v>
      </c>
      <c r="C28" s="27">
        <f>C12/$C$6*100-0.02</f>
        <v>7.8496284494178026</v>
      </c>
      <c r="D28" s="27">
        <f t="shared" si="2"/>
        <v>7.6026504404620683</v>
      </c>
      <c r="F28" s="25"/>
      <c r="G28" s="25"/>
      <c r="H28" s="25"/>
      <c r="I28" s="25"/>
    </row>
    <row r="29" spans="1:9" ht="24.95" customHeight="1">
      <c r="A29" s="15" t="s">
        <v>14</v>
      </c>
      <c r="B29" s="24">
        <f t="shared" si="1"/>
        <v>1.7225580146479131</v>
      </c>
      <c r="C29" s="27">
        <f>C13/$C$6*100</f>
        <v>2.3727918631256193</v>
      </c>
      <c r="D29" s="27">
        <f t="shared" si="2"/>
        <v>1.0893147916770036</v>
      </c>
      <c r="F29" s="25"/>
      <c r="G29" s="25"/>
      <c r="H29" s="25"/>
      <c r="I29" s="25"/>
    </row>
    <row r="30" spans="1:9" ht="24.95" customHeight="1">
      <c r="A30" s="16" t="s">
        <v>15</v>
      </c>
      <c r="B30" s="24" t="s">
        <v>23</v>
      </c>
      <c r="C30" s="27">
        <f>C14/$C$6*100</f>
        <v>6.9937843320704379E-2</v>
      </c>
      <c r="D30" s="27" t="s">
        <v>23</v>
      </c>
      <c r="F30" s="25"/>
      <c r="G30" s="25"/>
      <c r="H30" s="25"/>
      <c r="I30" s="28"/>
    </row>
    <row r="31" spans="1:9" ht="24.95" customHeight="1">
      <c r="A31" s="13" t="s">
        <v>16</v>
      </c>
      <c r="B31" s="24">
        <f t="shared" si="1"/>
        <v>6.2718661806880638</v>
      </c>
      <c r="C31" s="27">
        <f>SUM(C32:C34)</f>
        <v>6.1406352764629055</v>
      </c>
      <c r="D31" s="27">
        <f>SUM(D32:D34)</f>
        <v>6.3996680183492032</v>
      </c>
      <c r="F31" s="25"/>
      <c r="G31" s="25"/>
      <c r="H31" s="25"/>
      <c r="I31" s="26"/>
    </row>
    <row r="32" spans="1:9" ht="24.95" customHeight="1">
      <c r="A32" s="16" t="s">
        <v>17</v>
      </c>
      <c r="B32" s="24">
        <f t="shared" si="1"/>
        <v>3.1548999668650954</v>
      </c>
      <c r="C32" s="27">
        <f>C16/$C$6*100</f>
        <v>3.4153752095819478</v>
      </c>
      <c r="D32" s="27">
        <f>+D16/$D$6*100</f>
        <v>2.9012309482676963</v>
      </c>
      <c r="F32" s="25"/>
      <c r="G32" s="25"/>
      <c r="H32" s="25"/>
      <c r="I32" s="25"/>
    </row>
    <row r="33" spans="1:11" ht="24.95" customHeight="1">
      <c r="A33" s="16" t="s">
        <v>18</v>
      </c>
      <c r="B33" s="24">
        <f t="shared" si="1"/>
        <v>2.0148307263399641</v>
      </c>
      <c r="C33" s="27">
        <f>C17/$C$6*100</f>
        <v>1.8359841782998159</v>
      </c>
      <c r="D33" s="27">
        <f>+D17/$D$6*100</f>
        <v>2.189004009941407</v>
      </c>
      <c r="F33" s="25"/>
      <c r="G33" s="25"/>
      <c r="H33" s="25"/>
      <c r="I33" s="25"/>
    </row>
    <row r="34" spans="1:11" ht="24.95" customHeight="1">
      <c r="A34" s="16" t="s">
        <v>19</v>
      </c>
      <c r="B34" s="24">
        <f t="shared" si="1"/>
        <v>1.1021354874830041</v>
      </c>
      <c r="C34" s="24">
        <f>C18/$C$6*100</f>
        <v>0.88927588858114182</v>
      </c>
      <c r="D34" s="27">
        <f>+D18/$D$6*100</f>
        <v>1.3094330601400999</v>
      </c>
      <c r="F34" s="25"/>
      <c r="G34" s="25"/>
      <c r="H34" s="25"/>
      <c r="I34" s="25"/>
    </row>
    <row r="35" spans="1:11" ht="24.95" customHeight="1">
      <c r="A35" s="15" t="s">
        <v>20</v>
      </c>
      <c r="B35" s="24">
        <f t="shared" si="1"/>
        <v>0</v>
      </c>
      <c r="C35" s="24">
        <f>C19/$C$6*100</f>
        <v>0</v>
      </c>
      <c r="D35" s="27">
        <f>+D19/$D$6*100</f>
        <v>0</v>
      </c>
      <c r="F35" s="25"/>
      <c r="G35" s="25"/>
      <c r="H35" s="25"/>
      <c r="I35" s="29"/>
    </row>
    <row r="36" spans="1:11" ht="24.95" customHeight="1">
      <c r="A36" s="30" t="s">
        <v>21</v>
      </c>
      <c r="B36" s="31" t="s">
        <v>23</v>
      </c>
      <c r="C36" s="31">
        <f>C20/$C$6*100</f>
        <v>0</v>
      </c>
      <c r="D36" s="32">
        <f>+D20/$D$6*100</f>
        <v>6.4501869652095853E-2</v>
      </c>
      <c r="F36" s="25"/>
      <c r="G36" s="25"/>
      <c r="H36" s="25"/>
      <c r="I36" s="25"/>
      <c r="J36" s="33"/>
      <c r="K36" s="33"/>
    </row>
    <row r="37" spans="1:11" s="34" customFormat="1" ht="6.75" customHeight="1">
      <c r="A37" s="34" t="s">
        <v>24</v>
      </c>
      <c r="B37" s="35"/>
      <c r="F37" s="36"/>
      <c r="G37" s="36"/>
      <c r="H37" s="36"/>
      <c r="I37" s="36"/>
      <c r="J37" s="36"/>
      <c r="K37" s="36"/>
    </row>
    <row r="38" spans="1:11" s="34" customFormat="1" ht="26.25" customHeight="1">
      <c r="A38" s="37" t="s">
        <v>24</v>
      </c>
      <c r="B38" s="38"/>
      <c r="C38" s="38"/>
      <c r="D38" s="38"/>
      <c r="F38" s="36"/>
      <c r="G38" s="36"/>
      <c r="H38" s="36"/>
      <c r="I38" s="36"/>
      <c r="J38" s="36"/>
      <c r="K38" s="36"/>
    </row>
    <row r="39" spans="1:11" s="39" customFormat="1" ht="24" customHeight="1">
      <c r="A39" s="39" t="s">
        <v>25</v>
      </c>
    </row>
    <row r="40" spans="1:11" s="39" customFormat="1" ht="27" customHeight="1">
      <c r="A40" s="39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2015-12-16T04:39:51Z</dcterms:created>
  <dcterms:modified xsi:type="dcterms:W3CDTF">2015-12-16T04:40:13Z</dcterms:modified>
</cp:coreProperties>
</file>