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2"/>
  </bookViews>
  <sheets>
    <sheet name="ตารางที่2" sheetId="5" r:id="rId1"/>
  </sheets>
  <definedNames>
    <definedName name="_xlnm.Print_Area" localSheetId="0">ตารางที่2!$A$1:$D$39</definedName>
  </definedNames>
  <calcPr calcId="124519"/>
</workbook>
</file>

<file path=xl/calcChain.xml><?xml version="1.0" encoding="utf-8"?>
<calcChain xmlns="http://schemas.openxmlformats.org/spreadsheetml/2006/main">
  <c r="B9" i="5"/>
  <c r="D11"/>
  <c r="B14"/>
  <c r="D15" l="1"/>
  <c r="C15"/>
  <c r="C11"/>
  <c r="B17"/>
  <c r="B18"/>
  <c r="B19"/>
  <c r="B20"/>
  <c r="B12"/>
  <c r="B7"/>
  <c r="B16"/>
  <c r="B13"/>
  <c r="B10"/>
  <c r="B8"/>
  <c r="C6" l="1"/>
  <c r="C33" s="1"/>
  <c r="B15"/>
  <c r="B11"/>
  <c r="D6"/>
  <c r="D33" s="1"/>
  <c r="B6" l="1"/>
  <c r="C36"/>
  <c r="D32"/>
  <c r="D34"/>
  <c r="C24"/>
  <c r="C29"/>
  <c r="C32"/>
  <c r="D30"/>
  <c r="D36"/>
  <c r="D24"/>
  <c r="D25"/>
  <c r="D26"/>
  <c r="D35"/>
  <c r="D29"/>
  <c r="D23"/>
  <c r="D28"/>
  <c r="C34"/>
  <c r="C30"/>
  <c r="C35"/>
  <c r="C26"/>
  <c r="C25"/>
  <c r="C28"/>
  <c r="C23"/>
  <c r="B32" l="1"/>
  <c r="B29"/>
  <c r="B33"/>
  <c r="B27"/>
  <c r="B25"/>
  <c r="B26"/>
  <c r="B34"/>
  <c r="B30"/>
  <c r="B28"/>
  <c r="B24"/>
  <c r="B36"/>
  <c r="B23"/>
  <c r="B35"/>
  <c r="D27"/>
  <c r="D31"/>
  <c r="C31"/>
  <c r="C27"/>
  <c r="D22" l="1"/>
  <c r="B31"/>
  <c r="B22" s="1"/>
  <c r="C22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<sst xmlns="http://schemas.openxmlformats.org/spreadsheetml/2006/main" count="41" uniqueCount="26">
  <si>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</si>
  <si>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</si>
  <si>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</si>
  <si>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</si>
  <si>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</si>
  <si>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</si>
  <si>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</si>
  <si>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</si>
  <si>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</si>
  <si>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</si>
  <si>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</si>
  <si>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</si>
  <si>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</si>
  <si>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</si>
  <si>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</si>
  <si>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</si>
  <si>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</si>
  <si>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</si>
  <si>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</si>
  <si>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</si>
  <si>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</si>
  <si>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</si>
  <si>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</si>
  <si>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</si>
  <si>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2557</t>
  </si>
  <si>
    <t xml:space="preserve">                     เดือนตุลาคม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</si>
</sst>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"/>
    <numFmt numFmtId="190" formatCode="_-* #,##0.0_-;\-* #,##0.0_-;_-* 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89" fontId="2" fillId="0" borderId="0" xfId="0" applyNumberFormat="1" applyFont="1"/>
    <xf numFmtId="189" fontId="5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9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0" fontId="5" fillId="0" borderId="2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90" fontId="5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90" fontId="6" fillId="0" borderId="2" xfId="0" applyNumberFormat="1" applyFont="1" applyBorder="1" applyAlignment="1">
      <alignment horizontal="right"/>
    </xf>
    <xf numFmtId="0" fontId="9" fillId="0" borderId="0" xfId="0" applyFont="1"/>
    <xf numFmtId="189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9"/>
  <sheetViews>
    <sheetView showGridLines="0" tabSelected="1" view="pageBreakPreview" topLeftCell="A25" zoomScale="80" zoomScaleNormal="75" zoomScaleSheetLayoutView="80" workbookViewId="0">
      <selection activeCell="I36" sqref="I36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>
      <c r="A1" s="2" t="s">
        <v>22</v>
      </c>
      <c r="B1" s="1"/>
      <c r="C1" s="1"/>
      <c r="D1" s="1"/>
    </row>
    <row r="2" spans="1:4" ht="23.25">
      <c r="A2" s="2" t="s">
        <v>24</v>
      </c>
    </row>
    <row r="3" spans="1:4" ht="8.25" customHeight="1"/>
    <row r="4" spans="1:4" s="2" customFormat="1" ht="30" customHeight="1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6" t="s">
        <v>20</v>
      </c>
      <c r="C5" s="36"/>
      <c r="D5" s="36"/>
    </row>
    <row r="6" spans="1:4" s="7" customFormat="1" ht="24.95" customHeight="1">
      <c r="A6" s="6" t="s">
        <v>3</v>
      </c>
      <c r="B6" s="33">
        <f>C6+D6</f>
        <v>440155</v>
      </c>
      <c r="C6" s="34">
        <f>C7+C8+C9+C10+C11+C15+C19+C20</f>
        <v>217148</v>
      </c>
      <c r="D6" s="34">
        <f>D7+D8+D9+D10+D11+D15+D19+D20</f>
        <v>223007</v>
      </c>
    </row>
    <row r="7" spans="1:4" s="8" customFormat="1" ht="24.95" customHeight="1">
      <c r="A7" s="11" t="s">
        <v>7</v>
      </c>
      <c r="B7" s="10">
        <f t="shared" ref="B7:B20" si="0">C7+D7</f>
        <v>15087</v>
      </c>
      <c r="C7" s="10">
        <v>5541</v>
      </c>
      <c r="D7" s="10">
        <v>9546</v>
      </c>
    </row>
    <row r="8" spans="1:4" s="8" customFormat="1" ht="24.95" customHeight="1">
      <c r="A8" s="12" t="s">
        <v>6</v>
      </c>
      <c r="B8" s="10">
        <f t="shared" si="0"/>
        <v>150752</v>
      </c>
      <c r="C8" s="10">
        <v>71149</v>
      </c>
      <c r="D8" s="10">
        <v>79603</v>
      </c>
    </row>
    <row r="9" spans="1:4" s="8" customFormat="1" ht="24.95" customHeight="1">
      <c r="A9" s="13" t="s">
        <v>8</v>
      </c>
      <c r="B9" s="10">
        <f t="shared" si="0"/>
        <v>130793</v>
      </c>
      <c r="C9" s="10">
        <v>66273</v>
      </c>
      <c r="D9" s="10">
        <v>64520</v>
      </c>
    </row>
    <row r="10" spans="1:4" s="8" customFormat="1" ht="24.95" customHeight="1">
      <c r="A10" s="13" t="s">
        <v>9</v>
      </c>
      <c r="B10" s="10">
        <f t="shared" si="0"/>
        <v>70210</v>
      </c>
      <c r="C10" s="10">
        <v>40669</v>
      </c>
      <c r="D10" s="10">
        <v>29541</v>
      </c>
    </row>
    <row r="11" spans="1:4" ht="24.95" customHeight="1">
      <c r="A11" s="12" t="s">
        <v>10</v>
      </c>
      <c r="B11" s="10">
        <f>C11+D11</f>
        <v>45098</v>
      </c>
      <c r="C11" s="10">
        <f>C12+C13+C14</f>
        <v>22370</v>
      </c>
      <c r="D11" s="10">
        <f>D12+D13+D14</f>
        <v>22728</v>
      </c>
    </row>
    <row r="12" spans="1:4" ht="24.95" customHeight="1">
      <c r="A12" s="14" t="s">
        <v>11</v>
      </c>
      <c r="B12" s="10">
        <f>C12+D12</f>
        <v>37383</v>
      </c>
      <c r="C12" s="10">
        <v>17377</v>
      </c>
      <c r="D12" s="10">
        <v>20006</v>
      </c>
    </row>
    <row r="13" spans="1:4" ht="24.95" customHeight="1">
      <c r="A13" s="14" t="s">
        <v>12</v>
      </c>
      <c r="B13" s="10">
        <f t="shared" si="0"/>
        <v>7715</v>
      </c>
      <c r="C13" s="10">
        <v>4993</v>
      </c>
      <c r="D13" s="10">
        <v>2722</v>
      </c>
    </row>
    <row r="14" spans="1:4" ht="24.95" customHeight="1">
      <c r="A14" s="15" t="s">
        <v>19</v>
      </c>
      <c r="B14" s="16">
        <f t="shared" si="0"/>
        <v>0</v>
      </c>
      <c r="C14" s="16">
        <v>0</v>
      </c>
      <c r="D14" s="16">
        <v>0</v>
      </c>
    </row>
    <row r="15" spans="1:4" ht="24.95" customHeight="1">
      <c r="A15" s="12" t="s">
        <v>13</v>
      </c>
      <c r="B15" s="10">
        <f>B16+B17+B18</f>
        <v>28215</v>
      </c>
      <c r="C15" s="10">
        <f>C16+C17+C18</f>
        <v>11146</v>
      </c>
      <c r="D15" s="10">
        <f>D16+D17+D18</f>
        <v>17069</v>
      </c>
    </row>
    <row r="16" spans="1:4" s="8" customFormat="1" ht="24.95" customHeight="1">
      <c r="A16" s="15" t="s">
        <v>14</v>
      </c>
      <c r="B16" s="9">
        <f t="shared" si="0"/>
        <v>13483</v>
      </c>
      <c r="C16" s="9">
        <v>6225</v>
      </c>
      <c r="D16" s="9">
        <v>7258</v>
      </c>
    </row>
    <row r="17" spans="1:6" s="8" customFormat="1" ht="24.95" customHeight="1">
      <c r="A17" s="15" t="s">
        <v>15</v>
      </c>
      <c r="B17" s="9">
        <f t="shared" si="0"/>
        <v>7451</v>
      </c>
      <c r="C17" s="9">
        <v>3109</v>
      </c>
      <c r="D17" s="9">
        <v>4342</v>
      </c>
    </row>
    <row r="18" spans="1:6" s="8" customFormat="1" ht="24.95" customHeight="1">
      <c r="A18" s="15" t="s">
        <v>16</v>
      </c>
      <c r="B18" s="9">
        <f t="shared" si="0"/>
        <v>7281</v>
      </c>
      <c r="C18" s="9">
        <v>1812</v>
      </c>
      <c r="D18" s="9">
        <v>5469</v>
      </c>
    </row>
    <row r="19" spans="1:6" s="8" customFormat="1" ht="24.95" customHeight="1">
      <c r="A19" s="14" t="s">
        <v>17</v>
      </c>
      <c r="B19" s="17">
        <f t="shared" si="0"/>
        <v>0</v>
      </c>
      <c r="C19" s="17">
        <v>0</v>
      </c>
      <c r="D19" s="17">
        <v>0</v>
      </c>
    </row>
    <row r="20" spans="1:6" s="8" customFormat="1" ht="24.95" customHeight="1">
      <c r="A20" s="14" t="s">
        <v>18</v>
      </c>
      <c r="B20" s="17">
        <f t="shared" si="0"/>
        <v>0</v>
      </c>
      <c r="C20" s="17">
        <v>0</v>
      </c>
      <c r="D20" s="17">
        <v>0</v>
      </c>
    </row>
    <row r="21" spans="1:6" ht="24.95" customHeight="1">
      <c r="A21" s="1"/>
      <c r="B21" s="37" t="s">
        <v>4</v>
      </c>
      <c r="C21" s="37"/>
      <c r="D21" s="37"/>
    </row>
    <row r="22" spans="1:6" s="2" customFormat="1" ht="23.25">
      <c r="A22" s="18" t="s">
        <v>3</v>
      </c>
      <c r="B22" s="26">
        <f>B23+B24+B25+B26+B27+B31</f>
        <v>100.03999999999999</v>
      </c>
      <c r="C22" s="26">
        <f>C23+C24+C25+C26+C27+C31</f>
        <v>100</v>
      </c>
      <c r="D22" s="26">
        <f>D23+D24+D25+D26+D27+D31</f>
        <v>100</v>
      </c>
      <c r="F22" s="19"/>
    </row>
    <row r="23" spans="1:6" ht="24.95" customHeight="1">
      <c r="A23" s="11" t="s">
        <v>7</v>
      </c>
      <c r="B23" s="27">
        <f>B7/$B$6*100</f>
        <v>3.4276561665776826</v>
      </c>
      <c r="C23" s="27">
        <f>C7/$C$6*100</f>
        <v>2.5517158804133588</v>
      </c>
      <c r="D23" s="27">
        <f>+D7/$D$6*100</f>
        <v>4.2805831207092151</v>
      </c>
      <c r="F23" s="20"/>
    </row>
    <row r="24" spans="1:6" ht="24.95" customHeight="1">
      <c r="A24" s="12" t="s">
        <v>6</v>
      </c>
      <c r="B24" s="27">
        <f t="shared" ref="B24:B36" si="1">B8/$B$6*100</f>
        <v>34.249752927945835</v>
      </c>
      <c r="C24" s="27">
        <f>C8/$C$6*100</f>
        <v>32.76521082395417</v>
      </c>
      <c r="D24" s="27">
        <f t="shared" ref="D24:D30" si="2">+D8/$D$6*100</f>
        <v>35.695292076033489</v>
      </c>
      <c r="F24" s="20"/>
    </row>
    <row r="25" spans="1:6" ht="24.95" customHeight="1">
      <c r="A25" s="13" t="s">
        <v>8</v>
      </c>
      <c r="B25" s="27">
        <f t="shared" si="1"/>
        <v>29.71521395871909</v>
      </c>
      <c r="C25" s="27">
        <f>C9/$C$6*100</f>
        <v>30.519737690423121</v>
      </c>
      <c r="D25" s="27">
        <f t="shared" si="2"/>
        <v>28.93182725205935</v>
      </c>
      <c r="F25" s="20"/>
    </row>
    <row r="26" spans="1:6" ht="24.95" customHeight="1">
      <c r="A26" s="13" t="s">
        <v>9</v>
      </c>
      <c r="B26" s="27">
        <f t="shared" si="1"/>
        <v>15.951199009439856</v>
      </c>
      <c r="C26" s="27">
        <f>C10/$C$6*100</f>
        <v>18.72870116234089</v>
      </c>
      <c r="D26" s="27">
        <f t="shared" si="2"/>
        <v>13.246669387059598</v>
      </c>
      <c r="F26" s="20"/>
    </row>
    <row r="27" spans="1:6" ht="24.95" customHeight="1">
      <c r="A27" s="1" t="s">
        <v>10</v>
      </c>
      <c r="B27" s="27">
        <f t="shared" si="1"/>
        <v>10.245936090695324</v>
      </c>
      <c r="C27" s="27">
        <f>SUM(C28:C30)</f>
        <v>10.301729695875622</v>
      </c>
      <c r="D27" s="27">
        <f>SUM(D28:D30)</f>
        <v>10.191608335164368</v>
      </c>
      <c r="F27" s="21"/>
    </row>
    <row r="28" spans="1:6" ht="24.95" customHeight="1">
      <c r="A28" s="14" t="s">
        <v>11</v>
      </c>
      <c r="B28" s="27">
        <f t="shared" si="1"/>
        <v>8.4931444604741522</v>
      </c>
      <c r="C28" s="28">
        <f>C12/$C$6*100</f>
        <v>8.0023762595096422</v>
      </c>
      <c r="D28" s="28">
        <f t="shared" si="2"/>
        <v>8.9710188469420249</v>
      </c>
      <c r="F28" s="20"/>
    </row>
    <row r="29" spans="1:6" ht="24.95" customHeight="1">
      <c r="A29" s="14" t="s">
        <v>12</v>
      </c>
      <c r="B29" s="27">
        <f>B13/$B$6*100-0.02</f>
        <v>1.7327916302211721</v>
      </c>
      <c r="C29" s="28">
        <f>C13/$C$6*100</f>
        <v>2.2993534363659807</v>
      </c>
      <c r="D29" s="28">
        <f t="shared" si="2"/>
        <v>1.2205894882223429</v>
      </c>
      <c r="F29" s="20"/>
    </row>
    <row r="30" spans="1:6" ht="24.95" customHeight="1">
      <c r="A30" s="15" t="s">
        <v>19</v>
      </c>
      <c r="B30" s="27">
        <f t="shared" si="1"/>
        <v>0</v>
      </c>
      <c r="C30" s="28">
        <f>C14/$C$6*100</f>
        <v>0</v>
      </c>
      <c r="D30" s="28">
        <f t="shared" si="2"/>
        <v>0</v>
      </c>
      <c r="F30" s="22"/>
    </row>
    <row r="31" spans="1:6" ht="24.95" customHeight="1">
      <c r="A31" s="12" t="s">
        <v>13</v>
      </c>
      <c r="B31" s="28">
        <f>SUM(B32:B34)</f>
        <v>6.4502418466222116</v>
      </c>
      <c r="C31" s="28">
        <f>SUM(C32:C34)</f>
        <v>5.1329047469928337</v>
      </c>
      <c r="D31" s="28">
        <f>SUM(D32:D34)</f>
        <v>7.6540198289739791</v>
      </c>
      <c r="F31" s="21"/>
    </row>
    <row r="32" spans="1:6" ht="24.95" customHeight="1">
      <c r="A32" s="15" t="s">
        <v>14</v>
      </c>
      <c r="B32" s="27">
        <f>B16/$B$6*100</f>
        <v>3.0632390862309866</v>
      </c>
      <c r="C32" s="28">
        <f>C16/$C$6*100</f>
        <v>2.8667084200637354</v>
      </c>
      <c r="D32" s="28">
        <f>+D16/$D$6*100</f>
        <v>3.2546063576479662</v>
      </c>
      <c r="F32" s="20"/>
    </row>
    <row r="33" spans="1:8" ht="24.95" customHeight="1">
      <c r="A33" s="15" t="s">
        <v>15</v>
      </c>
      <c r="B33" s="27">
        <f>B17/$B$6*100+0.04</f>
        <v>1.732812759141666</v>
      </c>
      <c r="C33" s="28">
        <f>C17/$C$6*100</f>
        <v>1.4317424061009083</v>
      </c>
      <c r="D33" s="28">
        <f>+D17/$D$6*100</f>
        <v>1.9470240844457798</v>
      </c>
      <c r="F33" s="20"/>
    </row>
    <row r="34" spans="1:8" ht="24.95" customHeight="1">
      <c r="A34" s="15" t="s">
        <v>16</v>
      </c>
      <c r="B34" s="27">
        <f t="shared" si="1"/>
        <v>1.6541900012495596</v>
      </c>
      <c r="C34" s="27">
        <f>C18/$C$6*100</f>
        <v>0.83445392082819092</v>
      </c>
      <c r="D34" s="28">
        <f>+D18/$D$6*100</f>
        <v>2.4523893868802324</v>
      </c>
      <c r="F34" s="20"/>
    </row>
    <row r="35" spans="1:8" ht="24.95" customHeight="1">
      <c r="A35" s="14" t="s">
        <v>17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3"/>
    </row>
    <row r="36" spans="1:8" ht="24.95" customHeight="1">
      <c r="A36" s="24" t="s">
        <v>18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5"/>
      <c r="H36" s="5"/>
    </row>
    <row r="37" spans="1:8" s="30" customFormat="1" ht="6.75" customHeight="1">
      <c r="A37" s="30" t="s">
        <v>21</v>
      </c>
      <c r="B37" s="31"/>
      <c r="F37" s="32"/>
      <c r="G37" s="32"/>
      <c r="H37" s="32"/>
    </row>
    <row r="38" spans="1:8" s="35" customFormat="1" ht="24" customHeight="1">
      <c r="A38" s="35" t="s">
        <v>23</v>
      </c>
    </row>
    <row r="39" spans="1:8" s="35" customFormat="1" ht="27" customHeight="1">
      <c r="A39" s="35" t="s">
        <v>25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2015-11-24T08:12:54Z</dcterms:modified>
</cp:coreProperties>
</file>