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165" windowWidth="11715" windowHeight="5490" activeTab="1"/>
  </bookViews>
  <sheets>
    <sheet name="T-19.1" sheetId="26" r:id="rId1"/>
    <sheet name="T-19.2 " sheetId="23" r:id="rId2"/>
    <sheet name="T-19.3 " sheetId="25" r:id="rId3"/>
    <sheet name="T-19.4" sheetId="24" r:id="rId4"/>
  </sheets>
  <definedNames>
    <definedName name="_xlnm.Print_Area" localSheetId="1">'T-19.2 '!$A$1:$AV$28</definedName>
    <definedName name="_xlnm.Print_Area" localSheetId="2">'T-19.3 '!$A$1:$W$25</definedName>
    <definedName name="_xlnm.Print_Area" localSheetId="3">'T-19.4'!$A$1:$AB$26</definedName>
  </definedNames>
  <calcPr calcId="124519"/>
</workbook>
</file>

<file path=xl/calcChain.xml><?xml version="1.0" encoding="utf-8"?>
<calcChain xmlns="http://schemas.openxmlformats.org/spreadsheetml/2006/main">
  <c r="O9" i="25"/>
  <c r="E11" i="23"/>
  <c r="Y11"/>
  <c r="Y13"/>
  <c r="Y14"/>
  <c r="Y15"/>
  <c r="Y16"/>
  <c r="Y17"/>
  <c r="Y18"/>
  <c r="Y19"/>
  <c r="Y20"/>
  <c r="Y21"/>
  <c r="Y22"/>
  <c r="Y23"/>
  <c r="Y24"/>
  <c r="Y12"/>
  <c r="AI11"/>
  <c r="AG11"/>
  <c r="W11"/>
  <c r="U11"/>
  <c r="Q55" i="26"/>
  <c r="Q56"/>
  <c r="Q57"/>
  <c r="Q54"/>
  <c r="Q49"/>
  <c r="Q50"/>
  <c r="Q51"/>
  <c r="Q52"/>
  <c r="Q48"/>
  <c r="Q46"/>
  <c r="Q45"/>
  <c r="Q42"/>
  <c r="Q43"/>
  <c r="Q41"/>
  <c r="Q39"/>
  <c r="Q20"/>
  <c r="Q21"/>
  <c r="Q22"/>
  <c r="Q23"/>
  <c r="Q24"/>
  <c r="Q25"/>
  <c r="Q26"/>
  <c r="Q27"/>
  <c r="Q28"/>
  <c r="Q29"/>
  <c r="Q19"/>
  <c r="Q12"/>
  <c r="Q13"/>
  <c r="Q14"/>
  <c r="Q15"/>
  <c r="Q16"/>
  <c r="Q17"/>
  <c r="Q11"/>
  <c r="Q9"/>
  <c r="N9"/>
  <c r="N11"/>
  <c r="N12"/>
  <c r="N13"/>
  <c r="N14"/>
  <c r="N15"/>
  <c r="N16"/>
  <c r="N17"/>
  <c r="N19"/>
  <c r="N20"/>
  <c r="N21"/>
  <c r="N22"/>
  <c r="N23"/>
  <c r="N24"/>
  <c r="N25"/>
  <c r="N26"/>
  <c r="N27"/>
  <c r="N28"/>
  <c r="N29"/>
  <c r="K55"/>
  <c r="K56"/>
  <c r="K57"/>
  <c r="K54"/>
  <c r="K49"/>
  <c r="K50"/>
  <c r="K51"/>
  <c r="K52"/>
  <c r="K48"/>
  <c r="K46"/>
  <c r="K45"/>
  <c r="K42"/>
  <c r="K43"/>
  <c r="K41"/>
  <c r="K39"/>
  <c r="K20"/>
  <c r="K21"/>
  <c r="K22"/>
  <c r="K23"/>
  <c r="K24"/>
  <c r="K25"/>
  <c r="K26"/>
  <c r="K27"/>
  <c r="K28"/>
  <c r="K29"/>
  <c r="K19"/>
  <c r="K12"/>
  <c r="K13"/>
  <c r="K14"/>
  <c r="K15"/>
  <c r="K16"/>
  <c r="K17"/>
  <c r="K11"/>
  <c r="K9"/>
  <c r="N55"/>
  <c r="N56"/>
  <c r="N57"/>
  <c r="N54"/>
  <c r="N49"/>
  <c r="N50"/>
  <c r="N51"/>
  <c r="N52"/>
  <c r="N48"/>
  <c r="N46"/>
  <c r="N45"/>
  <c r="N42"/>
  <c r="N43"/>
  <c r="N41"/>
  <c r="N39"/>
</calcChain>
</file>

<file path=xl/sharedStrings.xml><?xml version="1.0" encoding="utf-8"?>
<sst xmlns="http://schemas.openxmlformats.org/spreadsheetml/2006/main" count="630" uniqueCount="233">
  <si>
    <t>ตาราง</t>
  </si>
  <si>
    <t>รวม</t>
  </si>
  <si>
    <t>รวมยอด</t>
  </si>
  <si>
    <t>Total</t>
  </si>
  <si>
    <t>ประเภทแหล่งน้ำ Type of water resources</t>
  </si>
  <si>
    <t>อ่างเก็บน้ำ</t>
  </si>
  <si>
    <t>Reservior</t>
  </si>
  <si>
    <t>ฝายคอนกรีต</t>
  </si>
  <si>
    <t>ทำนบ</t>
  </si>
  <si>
    <t>Concrete</t>
  </si>
  <si>
    <t>Canal,</t>
  </si>
  <si>
    <t>Artesian</t>
  </si>
  <si>
    <t>Medium</t>
  </si>
  <si>
    <t>Small</t>
  </si>
  <si>
    <t>wire</t>
  </si>
  <si>
    <t>well</t>
  </si>
  <si>
    <t xml:space="preserve"> กรมควบคุมมลพิษ กระทรวงทรัพยากรธรรมชาติและสิ่งแวดล้อม</t>
  </si>
  <si>
    <t xml:space="preserve"> Pollution Control Department, Ministry of Natural Resources and Environment</t>
  </si>
  <si>
    <t>คอนกรีต</t>
  </si>
  <si>
    <t>ฝาย</t>
  </si>
  <si>
    <t>สระ,</t>
  </si>
  <si>
    <t xml:space="preserve"> หนอง, </t>
  </si>
  <si>
    <t>บึง</t>
  </si>
  <si>
    <t>คลอง</t>
  </si>
  <si>
    <t xml:space="preserve">คู, </t>
  </si>
  <si>
    <t>ใหญ่</t>
  </si>
  <si>
    <t>กลาง</t>
  </si>
  <si>
    <t>เล็ก</t>
  </si>
  <si>
    <t>บาดาล</t>
  </si>
  <si>
    <t>บ่อ</t>
  </si>
  <si>
    <t xml:space="preserve"> well</t>
  </si>
  <si>
    <t>น้ำตื้น</t>
  </si>
  <si>
    <t>ประเภทแหล่งน้ำ  Type of water resources</t>
  </si>
  <si>
    <t>ประตูระบายน้ำ</t>
  </si>
  <si>
    <t>ในเขตเทศบาล</t>
  </si>
  <si>
    <t>นอกเขตเทศบาล</t>
  </si>
  <si>
    <t>area</t>
  </si>
  <si>
    <t xml:space="preserve">Non-municipal </t>
  </si>
  <si>
    <t xml:space="preserve"> area</t>
  </si>
  <si>
    <t>Municipal</t>
  </si>
  <si>
    <t xml:space="preserve">            (หน่วยเป็นตันต่อวัน   In ton per day)</t>
  </si>
  <si>
    <t>อำเภอ</t>
  </si>
  <si>
    <t>District</t>
  </si>
  <si>
    <t>จังหวัด</t>
  </si>
  <si>
    <t>Province</t>
  </si>
  <si>
    <t>-</t>
  </si>
  <si>
    <t>เมืองนราธิวาส</t>
  </si>
  <si>
    <t>Tak Bai</t>
  </si>
  <si>
    <t>Bacho</t>
  </si>
  <si>
    <t>Yi-ngo</t>
  </si>
  <si>
    <t>Rangage</t>
  </si>
  <si>
    <t>Ruso</t>
  </si>
  <si>
    <t>Si Sakhon</t>
  </si>
  <si>
    <t>Waeng</t>
  </si>
  <si>
    <t>สุคิริน</t>
  </si>
  <si>
    <t>Sukhirin</t>
  </si>
  <si>
    <t>Sungai Kolok</t>
  </si>
  <si>
    <t>สุไหงปาดี</t>
  </si>
  <si>
    <t>Sungai Padi</t>
  </si>
  <si>
    <t>chanae</t>
  </si>
  <si>
    <t>Cho-ai-rong</t>
  </si>
  <si>
    <t xml:space="preserve"> Tak Bai</t>
  </si>
  <si>
    <t xml:space="preserve"> Bacho</t>
  </si>
  <si>
    <t xml:space="preserve"> Yi-ngo</t>
  </si>
  <si>
    <t xml:space="preserve"> Rangae</t>
  </si>
  <si>
    <t xml:space="preserve">  Ruso</t>
  </si>
  <si>
    <t xml:space="preserve"> Si Sakhon</t>
  </si>
  <si>
    <t xml:space="preserve"> Waeng</t>
  </si>
  <si>
    <t xml:space="preserve"> Sukhirin</t>
  </si>
  <si>
    <t xml:space="preserve"> Sungai Kolok</t>
  </si>
  <si>
    <t xml:space="preserve"> Sungai Padi</t>
  </si>
  <si>
    <t xml:space="preserve"> Chanae</t>
  </si>
  <si>
    <t xml:space="preserve">  Cho-ai-rong</t>
  </si>
  <si>
    <t>จังหวัดนครศรีธรรมราช</t>
  </si>
  <si>
    <t>Nakhon Si Thammarat province</t>
  </si>
  <si>
    <t>จังหวัดกระบี่</t>
  </si>
  <si>
    <t>Krabi province</t>
  </si>
  <si>
    <t>จังหวัดพังงา</t>
  </si>
  <si>
    <t>phangnga province</t>
  </si>
  <si>
    <t>จังหวัดภูเก็ต</t>
  </si>
  <si>
    <t>phuket province</t>
  </si>
  <si>
    <t>จังหวัดสุราษฎร์ธานี</t>
  </si>
  <si>
    <t>Surat Thani province</t>
  </si>
  <si>
    <t>จังหวัดระนอง</t>
  </si>
  <si>
    <t>Ranong province</t>
  </si>
  <si>
    <t>จังหวัดชุมพร</t>
  </si>
  <si>
    <t>Chumphon province</t>
  </si>
  <si>
    <t>จังหวัดสงขลา</t>
  </si>
  <si>
    <t>Songkhla province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</si>
  <si>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</si>
  <si>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</si>
  <si>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</si>
  <si>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</si>
  <si>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</si>
  <si>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</si>
  <si>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t>2555 (2012)</t>
  </si>
  <si>
    <t>ปริมาณน้ำที่นำไปใช้งานได้  Effective storage capacity</t>
  </si>
  <si>
    <t>ความจุทั้งหมด</t>
  </si>
  <si>
    <t xml:space="preserve">ความจุใช้งานได้ </t>
  </si>
  <si>
    <t>Total storage</t>
  </si>
  <si>
    <t>Active storage</t>
  </si>
  <si>
    <t>ปริมาณ</t>
  </si>
  <si>
    <t>ร้อยละ</t>
  </si>
  <si>
    <t>capacity</t>
  </si>
  <si>
    <t>Quantity</t>
  </si>
  <si>
    <t>Percent</t>
  </si>
  <si>
    <t>.</t>
  </si>
  <si>
    <t>Whole Kingdom</t>
  </si>
  <si>
    <t>ภาคกลาง (Central Region)</t>
  </si>
  <si>
    <t>Pasak Chonlasittha</t>
  </si>
  <si>
    <t>Kaeng Krachan</t>
  </si>
  <si>
    <t>Srinagarindra</t>
  </si>
  <si>
    <t>Khao Laem</t>
  </si>
  <si>
    <t>Pran Buri</t>
  </si>
  <si>
    <t>Krasieo</t>
  </si>
  <si>
    <t>Thap Salao</t>
  </si>
  <si>
    <t>Nongphalai</t>
  </si>
  <si>
    <t>ภาคเหนือ (Northern Region)</t>
  </si>
  <si>
    <t>Bhumibol</t>
  </si>
  <si>
    <t>Sirikit</t>
  </si>
  <si>
    <t>Mae Ngat</t>
  </si>
  <si>
    <t>Kiu Lom</t>
  </si>
  <si>
    <t>Mae Kuang</t>
  </si>
  <si>
    <t xml:space="preserve">ความจุทั้งหมด </t>
  </si>
  <si>
    <t>ความจุใช้งานได้</t>
  </si>
  <si>
    <t>ภาคตะวันออกเฉียงเหนือ (Northeastern Region)</t>
  </si>
  <si>
    <t>Lam Pao</t>
  </si>
  <si>
    <t>Lam Takhong</t>
  </si>
  <si>
    <t>Lam Phra Phloeng</t>
  </si>
  <si>
    <t>Nam Un</t>
  </si>
  <si>
    <t>Ubol Ratana</t>
  </si>
  <si>
    <t>Sirindhorn</t>
  </si>
  <si>
    <t>Huai Luang</t>
  </si>
  <si>
    <t>Lam Nang Rong</t>
  </si>
  <si>
    <t>Nam Pung</t>
  </si>
  <si>
    <t>ภาคใต้ (Southern Region)</t>
  </si>
  <si>
    <t>Rajjaprabha</t>
  </si>
  <si>
    <t>เจาะไอร้อง</t>
  </si>
  <si>
    <t>จะแนะ</t>
  </si>
  <si>
    <t>สุไหงโก-ลก</t>
  </si>
  <si>
    <t>แว้ง</t>
  </si>
  <si>
    <t>ศรีสาคร</t>
  </si>
  <si>
    <t>รือเสาะ</t>
  </si>
  <si>
    <t>ระแงะ</t>
  </si>
  <si>
    <t>ยี่งอ</t>
  </si>
  <si>
    <t>บาเจาะ</t>
  </si>
  <si>
    <t>ตากใบ</t>
  </si>
  <si>
    <t>Phatthalung Province</t>
  </si>
  <si>
    <t>Trang Province</t>
  </si>
  <si>
    <t>Satun province</t>
  </si>
  <si>
    <t>Pattani Province</t>
  </si>
  <si>
    <t>Yala Province</t>
  </si>
  <si>
    <t>Narathiwat Province</t>
  </si>
  <si>
    <r>
      <t xml:space="preserve">(ล้านลูกบาศก์เมตร </t>
    </r>
    <r>
      <rPr>
        <sz val="11"/>
        <color indexed="8"/>
        <rFont val="TH SarabunPSK"/>
        <family val="2"/>
      </rPr>
      <t xml:space="preserve"> </t>
    </r>
    <r>
      <rPr>
        <sz val="11.5"/>
        <color indexed="8"/>
        <rFont val="TH SarabunPSK"/>
        <family val="2"/>
      </rPr>
      <t>Million cubic metres)</t>
    </r>
  </si>
  <si>
    <t>Table</t>
  </si>
  <si>
    <t>ภาค/อ่างเก็บน้ำ/เขื่อน</t>
  </si>
  <si>
    <t>Region/Reservoirs/Dam</t>
  </si>
  <si>
    <t>Kiu Kor Mar</t>
  </si>
  <si>
    <t>Kwae Noi Bamrungdan</t>
  </si>
  <si>
    <t>Chulabhon</t>
  </si>
  <si>
    <t>Upper Muun</t>
  </si>
  <si>
    <t>Lam Sae</t>
  </si>
  <si>
    <t>ภาคตะวันตก ( Western Region)</t>
  </si>
  <si>
    <t>ภาคตะวันออก ( Eastern Region)</t>
  </si>
  <si>
    <t>Khundanprakanchon</t>
  </si>
  <si>
    <t>Klong Sri Yat</t>
  </si>
  <si>
    <t>Bang Phra</t>
  </si>
  <si>
    <t>Pra Sae</t>
  </si>
  <si>
    <t>Bang Lang</t>
  </si>
  <si>
    <t>2556 (2013)</t>
  </si>
  <si>
    <t xml:space="preserve"> -</t>
  </si>
  <si>
    <t>Southern Region</t>
  </si>
  <si>
    <t>ภูมิพล</t>
  </si>
  <si>
    <t>สิริกิติ์</t>
  </si>
  <si>
    <t>แม่งัดสมบูรณ์ชล</t>
  </si>
  <si>
    <t>แม่กวงอุดมธารา</t>
  </si>
  <si>
    <t>กิ่วลม</t>
  </si>
  <si>
    <t>กิ่วคอหมา</t>
  </si>
  <si>
    <t>แควน้อยบำรุงแดน</t>
  </si>
  <si>
    <t>ห้วยหลวง</t>
  </si>
  <si>
    <t>น้ำอุน</t>
  </si>
  <si>
    <t>น้ำพุง</t>
  </si>
  <si>
    <t>จุฬาภรณ์</t>
  </si>
  <si>
    <t>อุบลรัตน์</t>
  </si>
  <si>
    <t>ลำปาว</t>
  </si>
  <si>
    <t>ลำตะคอง</t>
  </si>
  <si>
    <t>ลำพระเพลิง</t>
  </si>
  <si>
    <t>มูลบน</t>
  </si>
  <si>
    <t>ลำแซะ</t>
  </si>
  <si>
    <t>ลำนางรอง</t>
  </si>
  <si>
    <t>สิรินธร</t>
  </si>
  <si>
    <t>ป่าสักชลสิทธิ์</t>
  </si>
  <si>
    <t>ทับเสลา</t>
  </si>
  <si>
    <t>กระเสียว</t>
  </si>
  <si>
    <t>ศรีนครินทร์</t>
  </si>
  <si>
    <t>วชิราลงกรณ์ (เขาแหลม)</t>
  </si>
  <si>
    <t>ขุนด่านปราการชล</t>
  </si>
  <si>
    <t>คลองสียัด</t>
  </si>
  <si>
    <t>บางพระ</t>
  </si>
  <si>
    <t>หนองปลาไหล</t>
  </si>
  <si>
    <t>ประแสร์</t>
  </si>
  <si>
    <t>แก่งกระจาน</t>
  </si>
  <si>
    <t>ปราณบุรี</t>
  </si>
  <si>
    <t>รัชชประภา</t>
  </si>
  <si>
    <t>บางลาง</t>
  </si>
  <si>
    <t xml:space="preserve">       ทั่วราชอาณาจักร</t>
  </si>
  <si>
    <t>(ล้านลูกบาศก์เมตร   Millon cubic metre)</t>
  </si>
  <si>
    <t>Source :  The Royal Irrigation Department, Ministry of Agriculture and Cooperatives</t>
  </si>
  <si>
    <t xml:space="preserve">     ที่มา : กรมชลประทาน กระทรวงเกษตรและสหกรณ์</t>
  </si>
  <si>
    <t xml:space="preserve">    ที่มา : สำนักงานชลประทานจังหวัดนราธิวาส</t>
  </si>
  <si>
    <t>Source : Regional Irrigation Office Narathiwat</t>
  </si>
  <si>
    <t xml:space="preserve">    ที่มา :  สำนักงานชลประทานจังหวัดนราธิวาส</t>
  </si>
  <si>
    <t>Source :  Regional Irrigation Office Narathiwat</t>
  </si>
  <si>
    <t xml:space="preserve">  ที่มา :</t>
  </si>
  <si>
    <t xml:space="preserve">        Sourec :</t>
  </si>
  <si>
    <t>2557 (2014)</t>
  </si>
  <si>
    <t>ปริมาณน้ำที่เก็บเฉลี่ยทั้งปี จำแนกตามประเภทแหล่งน้ำ เป็นรายอำเภอ พ.ศ. 2556 - 2557</t>
  </si>
  <si>
    <t>Average Quantily of Water as Dammed Up by Type of Water Resources and District : 2013 - 2014</t>
  </si>
  <si>
    <t>ปริมาณน้ำที่นำไปใช้งานได้จากอ่างเก็บน้ำขนาดใหญ่ จำแนกเป็นรายภาค และเขื่อน ณ วันที่ 1 มกราคม พ.ศ. 2555 - 2557 (ต่อ)</t>
  </si>
  <si>
    <t>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2555 - 2557</t>
  </si>
  <si>
    <t>The Effective Storage Capacity from Reservoir by Dam and Region as of 1st January: 2012 - 2014</t>
  </si>
  <si>
    <t>แหล่งน้ำ  จำแนกตามประเภทแหล่งน้ำ เป็นรายอำเภอ พ.ศ. 2556 - 2557</t>
  </si>
  <si>
    <t>Water Resources by Type of Water Resources and District : 2013 - 2014</t>
  </si>
  <si>
    <t>ปริมาณขยะมูลฝอย จำแนกเป็นรายจังหวัดในภาคใต้ พ.ศ. 2555 - 2557</t>
  </si>
  <si>
    <t>Quantily of Solid Waste by Province in Southern Region : 2012 - 2014</t>
  </si>
  <si>
    <t>The Effective Storage Capacity from Reservoirs by Region and Dam as of 1st January: 2012 - 2014 (Cont.)</t>
  </si>
  <si>
    <t>Weir</t>
  </si>
  <si>
    <t>Shallow</t>
  </si>
  <si>
    <t>Lagoon</t>
  </si>
  <si>
    <t>Mueang Nrarthiwat</t>
  </si>
  <si>
    <t>weir</t>
  </si>
  <si>
    <t>Floodgate</t>
  </si>
  <si>
    <t>Mueang Narathiwat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</si>
</sst>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192" formatCode="_(* #,##0_);_(* \(#,##0\);_(* &quot;-&quot;_);_(@_)"/>
    <numFmt numFmtId="199" formatCode="_-* #,##0.0_-;\-* #,##0.0_-;_-* &quot;-&quot;??_-;_-@_-"/>
    <numFmt numFmtId="200" formatCode="_-* #,##0_-;\-* #,##0_-;_-* &quot;-&quot;??_-;_-@_-"/>
    <numFmt numFmtId="204" formatCode="0.0"/>
    <numFmt numFmtId="209" formatCode="#,##0.0"/>
    <numFmt numFmtId="239" formatCode="#,##0\ \ \ \ "/>
    <numFmt numFmtId="240" formatCode="#,##0\ \ \ \ \ \ \ \ \ \ "/>
  </numFmts>
  <fonts count="24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4"/>
      <name val="CordiaUPC"/>
      <family val="2"/>
      <charset val="222"/>
    </font>
    <font>
      <sz val="14"/>
      <name val="Cordia New"/>
      <family val="2"/>
    </font>
    <font>
      <sz val="12"/>
      <color indexed="8"/>
      <name val="TH SarabunPSK"/>
      <family val="2"/>
    </font>
    <font>
      <b/>
      <sz val="14"/>
      <color indexed="8"/>
      <name val="TH SarabunPSK"/>
      <family val="2"/>
    </font>
    <font>
      <b/>
      <sz val="12"/>
      <color indexed="8"/>
      <name val="TH SarabunPSK"/>
      <family val="2"/>
    </font>
    <font>
      <b/>
      <sz val="10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0"/>
      <color indexed="8"/>
      <name val="TH SarabunPSK"/>
      <family val="2"/>
    </font>
    <font>
      <sz val="11.5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3"/>
      <color indexed="8"/>
      <name val="TH SarabunPSK"/>
      <family val="2"/>
    </font>
    <font>
      <b/>
      <sz val="14"/>
      <name val="TH SarabunPSK"/>
      <family val="2"/>
    </font>
    <font>
      <b/>
      <sz val="11.5"/>
      <color indexed="8"/>
      <name val="TH SarabunPSK"/>
      <family val="2"/>
    </font>
    <font>
      <b/>
      <sz val="12"/>
      <color indexed="9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AngsanaUPC"/>
      <family val="1"/>
      <charset val="22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4" fillId="0" borderId="0"/>
  </cellStyleXfs>
  <cellXfs count="375">
    <xf numFmtId="0" fontId="0" fillId="0" borderId="0" xfId="0"/>
    <xf numFmtId="0" fontId="6" fillId="0" borderId="0" xfId="2" applyFont="1" applyFill="1"/>
    <xf numFmtId="0" fontId="6" fillId="0" borderId="0" xfId="2" applyFont="1" applyFill="1" applyAlignment="1"/>
    <xf numFmtId="0" fontId="5" fillId="0" borderId="0" xfId="2" applyFont="1" applyFill="1"/>
    <xf numFmtId="204" fontId="6" fillId="0" borderId="0" xfId="2" applyNumberFormat="1" applyFont="1" applyFill="1" applyAlignment="1">
      <alignment horizontal="center"/>
    </xf>
    <xf numFmtId="0" fontId="7" fillId="0" borderId="0" xfId="2" applyFont="1" applyFill="1"/>
    <xf numFmtId="199" fontId="8" fillId="0" borderId="0" xfId="1" applyNumberFormat="1" applyFont="1" applyFill="1" applyAlignment="1">
      <alignment horizontal="center"/>
    </xf>
    <xf numFmtId="204" fontId="9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left"/>
    </xf>
    <xf numFmtId="0" fontId="7" fillId="0" borderId="0" xfId="2" applyFont="1" applyFill="1" applyBorder="1"/>
    <xf numFmtId="0" fontId="5" fillId="0" borderId="0" xfId="2" applyFont="1" applyFill="1" applyBorder="1"/>
    <xf numFmtId="0" fontId="10" fillId="0" borderId="0" xfId="2" applyFont="1" applyFill="1"/>
    <xf numFmtId="0" fontId="16" fillId="0" borderId="0" xfId="0" applyFont="1" applyFill="1"/>
    <xf numFmtId="0" fontId="9" fillId="0" borderId="0" xfId="2" applyFont="1" applyFill="1" applyAlignment="1">
      <alignment vertical="center"/>
    </xf>
    <xf numFmtId="199" fontId="8" fillId="0" borderId="0" xfId="1" applyNumberFormat="1" applyFont="1" applyFill="1" applyAlignment="1">
      <alignment vertical="center"/>
    </xf>
    <xf numFmtId="204" fontId="9" fillId="0" borderId="0" xfId="2" applyNumberFormat="1" applyFont="1" applyFill="1" applyAlignment="1">
      <alignment vertical="center"/>
    </xf>
    <xf numFmtId="199" fontId="8" fillId="0" borderId="0" xfId="1" applyNumberFormat="1" applyFont="1" applyFill="1" applyAlignment="1">
      <alignment horizontal="center" vertical="center"/>
    </xf>
    <xf numFmtId="204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0" fontId="10" fillId="0" borderId="0" xfId="2" applyFont="1" applyFill="1" applyBorder="1"/>
    <xf numFmtId="0" fontId="11" fillId="0" borderId="0" xfId="2" applyFont="1" applyFill="1" applyAlignment="1">
      <alignment horizontal="right"/>
    </xf>
    <xf numFmtId="0" fontId="13" fillId="0" borderId="1" xfId="2" applyFont="1" applyFill="1" applyBorder="1"/>
    <xf numFmtId="0" fontId="13" fillId="0" borderId="1" xfId="2" applyFont="1" applyFill="1" applyBorder="1" applyAlignment="1"/>
    <xf numFmtId="199" fontId="11" fillId="0" borderId="1" xfId="1" applyNumberFormat="1" applyFont="1" applyFill="1" applyBorder="1"/>
    <xf numFmtId="0" fontId="12" fillId="0" borderId="1" xfId="2" applyFont="1" applyFill="1" applyBorder="1"/>
    <xf numFmtId="0" fontId="12" fillId="0" borderId="1" xfId="2" applyFont="1" applyFill="1" applyBorder="1" applyAlignment="1">
      <alignment horizontal="left"/>
    </xf>
    <xf numFmtId="0" fontId="12" fillId="0" borderId="0" xfId="2" applyFont="1" applyFill="1" applyBorder="1"/>
    <xf numFmtId="0" fontId="13" fillId="0" borderId="0" xfId="2" applyFont="1" applyFill="1" applyBorder="1"/>
    <xf numFmtId="0" fontId="5" fillId="0" borderId="2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200" fontId="11" fillId="0" borderId="0" xfId="1" applyNumberFormat="1" applyFont="1" applyFill="1" applyBorder="1" applyAlignment="1">
      <alignment vertical="center"/>
    </xf>
    <xf numFmtId="199" fontId="11" fillId="0" borderId="0" xfId="1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199" fontId="11" fillId="0" borderId="0" xfId="1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vertical="center"/>
    </xf>
    <xf numFmtId="0" fontId="10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99" fontId="11" fillId="0" borderId="0" xfId="1" quotePrefix="1" applyNumberFormat="1" applyFont="1" applyFill="1" applyBorder="1" applyAlignment="1">
      <alignment horizontal="center" vertical="center"/>
    </xf>
    <xf numFmtId="199" fontId="5" fillId="0" borderId="0" xfId="1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5" fillId="0" borderId="1" xfId="2" applyFont="1" applyFill="1" applyBorder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199" fontId="5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18" fillId="0" borderId="0" xfId="2" applyFont="1" applyFill="1" applyBorder="1" applyAlignment="1">
      <alignment horizontal="center" vertical="center"/>
    </xf>
    <xf numFmtId="199" fontId="7" fillId="0" borderId="7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/>
    </xf>
    <xf numFmtId="200" fontId="8" fillId="0" borderId="0" xfId="1" applyNumberFormat="1" applyFont="1" applyFill="1" applyBorder="1" applyAlignment="1">
      <alignment vertical="center"/>
    </xf>
    <xf numFmtId="199" fontId="8" fillId="0" borderId="0" xfId="1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199" fontId="8" fillId="0" borderId="0" xfId="1" quotePrefix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center"/>
    </xf>
    <xf numFmtId="0" fontId="11" fillId="0" borderId="0" xfId="2" applyFont="1" applyFill="1" applyBorder="1" applyAlignment="1">
      <alignment horizontal="center"/>
    </xf>
    <xf numFmtId="200" fontId="11" fillId="0" borderId="0" xfId="1" applyNumberFormat="1" applyFont="1" applyFill="1" applyBorder="1" applyAlignment="1"/>
    <xf numFmtId="199" fontId="11" fillId="0" borderId="0" xfId="1" applyNumberFormat="1" applyFont="1" applyFill="1" applyBorder="1" applyAlignment="1"/>
    <xf numFmtId="0" fontId="11" fillId="0" borderId="0" xfId="2" applyFont="1" applyFill="1" applyBorder="1" applyAlignment="1"/>
    <xf numFmtId="199" fontId="11" fillId="0" borderId="0" xfId="1" quotePrefix="1" applyNumberFormat="1" applyFont="1" applyFill="1" applyBorder="1" applyAlignment="1">
      <alignment horizontal="center"/>
    </xf>
    <xf numFmtId="0" fontId="12" fillId="0" borderId="0" xfId="2" applyFont="1" applyFill="1" applyBorder="1" applyAlignment="1"/>
    <xf numFmtId="0" fontId="10" fillId="0" borderId="0" xfId="2" applyFont="1" applyFill="1" applyBorder="1" applyAlignment="1"/>
    <xf numFmtId="0" fontId="5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vertical="center"/>
    </xf>
    <xf numFmtId="200" fontId="19" fillId="0" borderId="8" xfId="1" applyNumberFormat="1" applyFont="1" applyFill="1" applyBorder="1" applyAlignment="1">
      <alignment horizontal="center" vertical="center"/>
    </xf>
    <xf numFmtId="200" fontId="19" fillId="0" borderId="7" xfId="1" applyNumberFormat="1" applyFont="1" applyFill="1" applyBorder="1" applyAlignment="1">
      <alignment horizontal="center" vertical="center"/>
    </xf>
    <xf numFmtId="200" fontId="19" fillId="0" borderId="0" xfId="1" applyNumberFormat="1" applyFont="1" applyFill="1" applyBorder="1" applyAlignment="1">
      <alignment horizontal="center" vertical="center"/>
    </xf>
    <xf numFmtId="239" fontId="19" fillId="0" borderId="9" xfId="1" applyNumberFormat="1" applyFont="1" applyFill="1" applyBorder="1" applyAlignment="1">
      <alignment horizontal="right" vertical="center"/>
    </xf>
    <xf numFmtId="199" fontId="19" fillId="0" borderId="0" xfId="1" applyNumberFormat="1" applyFont="1" applyFill="1" applyBorder="1" applyAlignment="1">
      <alignment horizontal="center" vertical="center"/>
    </xf>
    <xf numFmtId="199" fontId="19" fillId="0" borderId="8" xfId="1" applyNumberFormat="1" applyFont="1" applyFill="1" applyBorder="1" applyAlignment="1">
      <alignment horizontal="center" vertical="center"/>
    </xf>
    <xf numFmtId="199" fontId="5" fillId="0" borderId="7" xfId="1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/>
    <xf numFmtId="0" fontId="12" fillId="0" borderId="0" xfId="2" applyFont="1" applyFill="1" applyBorder="1" applyAlignment="1">
      <alignment horizontal="center"/>
    </xf>
    <xf numFmtId="199" fontId="6" fillId="0" borderId="0" xfId="1" applyNumberFormat="1" applyFont="1" applyFill="1" applyAlignment="1">
      <alignment horizontal="center"/>
    </xf>
    <xf numFmtId="0" fontId="6" fillId="0" borderId="0" xfId="2" applyFont="1" applyFill="1" applyAlignment="1">
      <alignment horizontal="left"/>
    </xf>
    <xf numFmtId="0" fontId="19" fillId="0" borderId="0" xfId="2" applyFont="1" applyFill="1" applyBorder="1" applyAlignment="1">
      <alignment vertical="center"/>
    </xf>
    <xf numFmtId="199" fontId="5" fillId="0" borderId="0" xfId="1" applyNumberFormat="1" applyFont="1" applyFill="1" applyBorder="1"/>
    <xf numFmtId="199" fontId="5" fillId="0" borderId="7" xfId="1" applyNumberFormat="1" applyFont="1" applyFill="1" applyBorder="1"/>
    <xf numFmtId="0" fontId="11" fillId="0" borderId="0" xfId="2" applyFont="1" applyFill="1" applyBorder="1"/>
    <xf numFmtId="0" fontId="5" fillId="0" borderId="0" xfId="2" applyFont="1" applyFill="1" applyBorder="1" applyAlignment="1">
      <alignment horizontal="left"/>
    </xf>
    <xf numFmtId="209" fontId="11" fillId="0" borderId="0" xfId="2" applyNumberFormat="1" applyFont="1" applyFill="1" applyBorder="1"/>
    <xf numFmtId="199" fontId="5" fillId="0" borderId="8" xfId="1" applyNumberFormat="1" applyFont="1" applyFill="1" applyBorder="1" applyAlignment="1">
      <alignment horizontal="center" vertical="center"/>
    </xf>
    <xf numFmtId="200" fontId="19" fillId="0" borderId="5" xfId="1" applyNumberFormat="1" applyFont="1" applyFill="1" applyBorder="1" applyAlignment="1">
      <alignment horizontal="center" vertical="center"/>
    </xf>
    <xf numFmtId="200" fontId="19" fillId="0" borderId="6" xfId="2" applyNumberFormat="1" applyFont="1" applyFill="1" applyBorder="1" applyAlignment="1">
      <alignment vertical="center"/>
    </xf>
    <xf numFmtId="239" fontId="19" fillId="0" borderId="10" xfId="1" applyNumberFormat="1" applyFont="1" applyFill="1" applyBorder="1" applyAlignment="1">
      <alignment horizontal="right" vertical="center"/>
    </xf>
    <xf numFmtId="199" fontId="5" fillId="0" borderId="6" xfId="1" applyNumberFormat="1" applyFont="1" applyFill="1" applyBorder="1" applyAlignment="1">
      <alignment horizontal="center" vertical="center"/>
    </xf>
    <xf numFmtId="199" fontId="5" fillId="0" borderId="5" xfId="1" applyNumberFormat="1" applyFont="1" applyFill="1" applyBorder="1" applyAlignment="1">
      <alignment horizontal="center" vertical="center"/>
    </xf>
    <xf numFmtId="0" fontId="11" fillId="0" borderId="2" xfId="2" applyFont="1" applyFill="1" applyBorder="1"/>
    <xf numFmtId="0" fontId="11" fillId="0" borderId="2" xfId="2" applyFont="1" applyFill="1" applyBorder="1" applyAlignment="1"/>
    <xf numFmtId="199" fontId="11" fillId="0" borderId="2" xfId="1" applyNumberFormat="1" applyFont="1" applyFill="1" applyBorder="1"/>
    <xf numFmtId="0" fontId="12" fillId="0" borderId="0" xfId="2" applyFont="1" applyFill="1" applyBorder="1" applyAlignment="1">
      <alignment horizontal="left"/>
    </xf>
    <xf numFmtId="199" fontId="10" fillId="0" borderId="0" xfId="1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2" fillId="0" borderId="0" xfId="2" applyFont="1" applyFill="1" applyAlignment="1">
      <alignment vertical="center"/>
    </xf>
    <xf numFmtId="0" fontId="12" fillId="0" borderId="0" xfId="2" applyFont="1" applyFill="1" applyAlignment="1">
      <alignment horizontal="left" vertical="center"/>
    </xf>
    <xf numFmtId="0" fontId="5" fillId="0" borderId="0" xfId="2" applyFont="1" applyFill="1" applyAlignment="1">
      <alignment vertical="center"/>
    </xf>
    <xf numFmtId="199" fontId="11" fillId="0" borderId="0" xfId="1" applyNumberFormat="1" applyFont="1" applyFill="1" applyAlignment="1">
      <alignment vertical="center"/>
    </xf>
    <xf numFmtId="199" fontId="10" fillId="0" borderId="0" xfId="1" applyNumberFormat="1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1" fillId="0" borderId="0" xfId="2" applyFont="1" applyFill="1"/>
    <xf numFmtId="0" fontId="11" fillId="0" borderId="0" xfId="2" applyFont="1" applyFill="1" applyAlignment="1"/>
    <xf numFmtId="199" fontId="11" fillId="0" borderId="0" xfId="1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/>
    </xf>
    <xf numFmtId="0" fontId="15" fillId="0" borderId="0" xfId="2" applyFont="1" applyFill="1"/>
    <xf numFmtId="0" fontId="5" fillId="0" borderId="0" xfId="2" applyFont="1" applyFill="1" applyAlignment="1"/>
    <xf numFmtId="199" fontId="5" fillId="0" borderId="0" xfId="1" applyNumberFormat="1" applyFont="1" applyFill="1"/>
    <xf numFmtId="0" fontId="13" fillId="0" borderId="0" xfId="2" applyFont="1" applyFill="1"/>
    <xf numFmtId="0" fontId="13" fillId="0" borderId="0" xfId="2" applyFont="1" applyFill="1" applyAlignment="1"/>
    <xf numFmtId="199" fontId="13" fillId="0" borderId="0" xfId="1" applyNumberFormat="1" applyFont="1" applyFill="1"/>
    <xf numFmtId="0" fontId="16" fillId="0" borderId="0" xfId="6" applyFont="1"/>
    <xf numFmtId="0" fontId="16" fillId="0" borderId="0" xfId="6" applyFont="1" applyAlignment="1">
      <alignment horizontal="center"/>
    </xf>
    <xf numFmtId="0" fontId="20" fillId="0" borderId="0" xfId="6" applyFont="1"/>
    <xf numFmtId="0" fontId="20" fillId="0" borderId="0" xfId="6" applyFont="1" applyAlignment="1">
      <alignment horizontal="center"/>
    </xf>
    <xf numFmtId="0" fontId="14" fillId="0" borderId="0" xfId="6" applyFont="1" applyBorder="1"/>
    <xf numFmtId="0" fontId="14" fillId="0" borderId="0" xfId="6" applyFont="1"/>
    <xf numFmtId="0" fontId="19" fillId="0" borderId="3" xfId="6" applyFont="1" applyBorder="1"/>
    <xf numFmtId="0" fontId="19" fillId="0" borderId="2" xfId="6" applyFont="1" applyBorder="1"/>
    <xf numFmtId="0" fontId="19" fillId="0" borderId="8" xfId="6" applyFont="1" applyBorder="1"/>
    <xf numFmtId="0" fontId="19" fillId="0" borderId="0" xfId="6" applyFont="1"/>
    <xf numFmtId="0" fontId="21" fillId="0" borderId="0" xfId="6" applyFont="1"/>
    <xf numFmtId="0" fontId="19" fillId="0" borderId="0" xfId="6" applyFont="1" applyBorder="1" applyAlignment="1">
      <alignment horizontal="center" vertical="center" shrinkToFit="1"/>
    </xf>
    <xf numFmtId="0" fontId="19" fillId="0" borderId="2" xfId="6" applyFont="1" applyBorder="1" applyAlignment="1">
      <alignment horizontal="center"/>
    </xf>
    <xf numFmtId="0" fontId="19" fillId="0" borderId="1" xfId="6" applyFont="1" applyBorder="1" applyAlignment="1">
      <alignment horizontal="center" vertical="center"/>
    </xf>
    <xf numFmtId="0" fontId="19" fillId="0" borderId="0" xfId="6" applyFont="1" applyBorder="1"/>
    <xf numFmtId="0" fontId="19" fillId="0" borderId="1" xfId="6" applyFont="1" applyBorder="1" applyAlignment="1">
      <alignment horizontal="center" vertical="center" shrinkToFit="1"/>
    </xf>
    <xf numFmtId="0" fontId="19" fillId="0" borderId="5" xfId="6" applyFont="1" applyBorder="1"/>
    <xf numFmtId="0" fontId="19" fillId="0" borderId="1" xfId="6" applyFont="1" applyBorder="1"/>
    <xf numFmtId="0" fontId="21" fillId="0" borderId="0" xfId="6" applyFont="1" applyBorder="1" applyAlignment="1">
      <alignment horizontal="center" vertical="center" shrinkToFit="1"/>
    </xf>
    <xf numFmtId="0" fontId="21" fillId="0" borderId="7" xfId="6" applyFont="1" applyBorder="1" applyAlignment="1">
      <alignment horizontal="center" vertical="center" shrinkToFit="1"/>
    </xf>
    <xf numFmtId="0" fontId="21" fillId="0" borderId="8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21" fillId="0" borderId="8" xfId="6" applyFont="1" applyBorder="1" applyAlignment="1">
      <alignment horizontal="center" vertical="center" shrinkToFit="1"/>
    </xf>
    <xf numFmtId="0" fontId="21" fillId="0" borderId="0" xfId="6" applyFont="1" applyBorder="1"/>
    <xf numFmtId="0" fontId="20" fillId="0" borderId="0" xfId="6" applyFont="1" applyBorder="1" applyAlignment="1">
      <alignment horizontal="center"/>
    </xf>
    <xf numFmtId="0" fontId="20" fillId="0" borderId="7" xfId="6" applyFont="1" applyBorder="1" applyAlignment="1">
      <alignment horizontal="center"/>
    </xf>
    <xf numFmtId="0" fontId="21" fillId="0" borderId="0" xfId="6" applyFont="1" applyBorder="1" applyAlignment="1">
      <alignment horizontal="left"/>
    </xf>
    <xf numFmtId="0" fontId="21" fillId="0" borderId="7" xfId="6" applyFont="1" applyBorder="1"/>
    <xf numFmtId="0" fontId="21" fillId="0" borderId="8" xfId="6" applyFont="1" applyBorder="1"/>
    <xf numFmtId="0" fontId="21" fillId="0" borderId="0" xfId="6" applyFont="1" applyAlignment="1">
      <alignment horizontal="right"/>
    </xf>
    <xf numFmtId="0" fontId="21" fillId="0" borderId="0" xfId="6" applyFont="1" applyBorder="1" applyAlignment="1">
      <alignment horizontal="center"/>
    </xf>
    <xf numFmtId="0" fontId="21" fillId="0" borderId="1" xfId="6" applyFont="1" applyBorder="1"/>
    <xf numFmtId="0" fontId="21" fillId="0" borderId="6" xfId="6" applyFont="1" applyBorder="1"/>
    <xf numFmtId="0" fontId="21" fillId="0" borderId="5" xfId="6" applyFont="1" applyBorder="1"/>
    <xf numFmtId="0" fontId="21" fillId="0" borderId="1" xfId="6" applyFont="1" applyBorder="1" applyAlignment="1">
      <alignment horizontal="right"/>
    </xf>
    <xf numFmtId="0" fontId="21" fillId="0" borderId="0" xfId="6" applyFont="1" applyBorder="1" applyAlignment="1"/>
    <xf numFmtId="0" fontId="14" fillId="0" borderId="3" xfId="6" applyFont="1" applyBorder="1"/>
    <xf numFmtId="0" fontId="14" fillId="0" borderId="0" xfId="6" applyFont="1" applyBorder="1" applyAlignment="1">
      <alignment horizontal="center"/>
    </xf>
    <xf numFmtId="0" fontId="14" fillId="0" borderId="8" xfId="6" applyFont="1" applyBorder="1"/>
    <xf numFmtId="0" fontId="14" fillId="0" borderId="1" xfId="6" applyFont="1" applyBorder="1" applyAlignment="1">
      <alignment horizontal="center" vertical="center" shrinkToFit="1"/>
    </xf>
    <xf numFmtId="0" fontId="14" fillId="0" borderId="5" xfId="6" applyFont="1" applyBorder="1"/>
    <xf numFmtId="0" fontId="16" fillId="0" borderId="0" xfId="6" applyFont="1" applyBorder="1" applyAlignment="1">
      <alignment horizontal="center"/>
    </xf>
    <xf numFmtId="0" fontId="14" fillId="0" borderId="7" xfId="6" applyFont="1" applyBorder="1"/>
    <xf numFmtId="0" fontId="16" fillId="0" borderId="8" xfId="6" applyFont="1" applyBorder="1" applyAlignment="1">
      <alignment horizontal="center"/>
    </xf>
    <xf numFmtId="0" fontId="14" fillId="0" borderId="0" xfId="6" applyFont="1" applyBorder="1" applyAlignment="1">
      <alignment horizontal="left"/>
    </xf>
    <xf numFmtId="0" fontId="14" fillId="0" borderId="8" xfId="6" applyFont="1" applyBorder="1" applyAlignment="1">
      <alignment horizontal="left"/>
    </xf>
    <xf numFmtId="0" fontId="14" fillId="0" borderId="2" xfId="6" applyFont="1" applyBorder="1"/>
    <xf numFmtId="0" fontId="21" fillId="0" borderId="6" xfId="6" applyFont="1" applyBorder="1" applyAlignment="1">
      <alignment horizontal="center" vertical="center"/>
    </xf>
    <xf numFmtId="0" fontId="21" fillId="0" borderId="5" xfId="6" applyFont="1" applyBorder="1" applyAlignment="1">
      <alignment horizontal="center" vertical="center"/>
    </xf>
    <xf numFmtId="0" fontId="21" fillId="0" borderId="0" xfId="6" applyFont="1" applyAlignment="1">
      <alignment horizontal="left"/>
    </xf>
    <xf numFmtId="0" fontId="21" fillId="0" borderId="7" xfId="6" applyFont="1" applyBorder="1" applyAlignment="1">
      <alignment horizontal="center"/>
    </xf>
    <xf numFmtId="0" fontId="21" fillId="0" borderId="1" xfId="6" applyFont="1" applyBorder="1" applyAlignment="1">
      <alignment horizontal="left"/>
    </xf>
    <xf numFmtId="0" fontId="14" fillId="0" borderId="0" xfId="6" applyFont="1" applyAlignment="1">
      <alignment horizontal="left"/>
    </xf>
    <xf numFmtId="0" fontId="14" fillId="0" borderId="7" xfId="6" applyFont="1" applyBorder="1" applyAlignment="1">
      <alignment horizontal="center"/>
    </xf>
    <xf numFmtId="192" fontId="20" fillId="0" borderId="5" xfId="6" applyNumberFormat="1" applyFont="1" applyBorder="1" applyAlignment="1">
      <alignment horizontal="center"/>
    </xf>
    <xf numFmtId="3" fontId="5" fillId="0" borderId="0" xfId="2" applyNumberFormat="1" applyFont="1" applyFill="1" applyBorder="1"/>
    <xf numFmtId="3" fontId="10" fillId="0" borderId="0" xfId="2" applyNumberFormat="1" applyFont="1" applyFill="1" applyBorder="1"/>
    <xf numFmtId="3" fontId="13" fillId="0" borderId="0" xfId="2" applyNumberFormat="1" applyFont="1" applyFill="1" applyBorder="1"/>
    <xf numFmtId="3" fontId="11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3" fontId="11" fillId="0" borderId="0" xfId="1" applyNumberFormat="1" applyFont="1" applyFill="1" applyBorder="1" applyAlignment="1"/>
    <xf numFmtId="3" fontId="11" fillId="0" borderId="0" xfId="2" applyNumberFormat="1" applyFont="1" applyFill="1" applyBorder="1"/>
    <xf numFmtId="3" fontId="10" fillId="0" borderId="0" xfId="2" applyNumberFormat="1" applyFont="1" applyFill="1" applyBorder="1" applyAlignment="1">
      <alignment vertical="center"/>
    </xf>
    <xf numFmtId="0" fontId="20" fillId="2" borderId="0" xfId="6" applyFont="1" applyFill="1"/>
    <xf numFmtId="0" fontId="21" fillId="2" borderId="0" xfId="6" applyFont="1" applyFill="1"/>
    <xf numFmtId="0" fontId="21" fillId="2" borderId="6" xfId="6" applyFont="1" applyFill="1" applyBorder="1"/>
    <xf numFmtId="0" fontId="21" fillId="2" borderId="5" xfId="6" applyFont="1" applyFill="1" applyBorder="1"/>
    <xf numFmtId="0" fontId="21" fillId="2" borderId="1" xfId="6" applyFont="1" applyFill="1" applyBorder="1"/>
    <xf numFmtId="0" fontId="21" fillId="2" borderId="1" xfId="6" applyFont="1" applyFill="1" applyBorder="1" applyAlignment="1">
      <alignment horizontal="right"/>
    </xf>
    <xf numFmtId="1" fontId="16" fillId="0" borderId="0" xfId="6" applyNumberFormat="1" applyFont="1"/>
    <xf numFmtId="1" fontId="20" fillId="0" borderId="0" xfId="6" applyNumberFormat="1" applyFont="1"/>
    <xf numFmtId="1" fontId="21" fillId="0" borderId="1" xfId="6" applyNumberFormat="1" applyFont="1" applyBorder="1"/>
    <xf numFmtId="1" fontId="21" fillId="0" borderId="0" xfId="6" applyNumberFormat="1" applyFont="1"/>
    <xf numFmtId="1" fontId="14" fillId="0" borderId="0" xfId="6" applyNumberFormat="1" applyFont="1"/>
    <xf numFmtId="0" fontId="22" fillId="0" borderId="7" xfId="6" applyFont="1" applyBorder="1"/>
    <xf numFmtId="0" fontId="22" fillId="0" borderId="0" xfId="6" applyFont="1" applyBorder="1"/>
    <xf numFmtId="0" fontId="22" fillId="0" borderId="1" xfId="6" applyFont="1" applyBorder="1"/>
    <xf numFmtId="0" fontId="21" fillId="0" borderId="1" xfId="6" applyFont="1" applyBorder="1" applyAlignment="1">
      <alignment horizontal="center" vertical="center"/>
    </xf>
    <xf numFmtId="0" fontId="10" fillId="0" borderId="0" xfId="2" applyFont="1" applyFill="1" applyAlignment="1">
      <alignment vertical="top"/>
    </xf>
    <xf numFmtId="0" fontId="21" fillId="0" borderId="0" xfId="6" applyFont="1" applyAlignment="1">
      <alignment vertical="top"/>
    </xf>
    <xf numFmtId="0" fontId="21" fillId="0" borderId="8" xfId="6" applyFont="1" applyBorder="1" applyAlignment="1">
      <alignment horizontal="right"/>
    </xf>
    <xf numFmtId="0" fontId="19" fillId="0" borderId="3" xfId="6" applyFont="1" applyBorder="1" applyAlignment="1">
      <alignment horizontal="center" vertical="center" shrinkToFit="1"/>
    </xf>
    <xf numFmtId="0" fontId="19" fillId="0" borderId="8" xfId="6" applyFont="1" applyBorder="1" applyAlignment="1">
      <alignment horizontal="center" vertical="center" shrinkToFit="1"/>
    </xf>
    <xf numFmtId="0" fontId="19" fillId="0" borderId="5" xfId="6" applyFont="1" applyBorder="1" applyAlignment="1">
      <alignment horizontal="center" vertical="center" shrinkToFit="1"/>
    </xf>
    <xf numFmtId="0" fontId="19" fillId="0" borderId="4" xfId="6" applyFont="1" applyBorder="1" applyAlignment="1">
      <alignment horizontal="center" vertical="center" shrinkToFit="1"/>
    </xf>
    <xf numFmtId="0" fontId="19" fillId="0" borderId="7" xfId="6" applyFont="1" applyBorder="1" applyAlignment="1">
      <alignment horizontal="center" vertical="center" shrinkToFit="1"/>
    </xf>
    <xf numFmtId="0" fontId="19" fillId="0" borderId="6" xfId="6" applyFont="1" applyBorder="1" applyAlignment="1">
      <alignment horizontal="center" vertical="center" shrinkToFit="1"/>
    </xf>
    <xf numFmtId="0" fontId="20" fillId="2" borderId="7" xfId="6" applyFont="1" applyFill="1" applyBorder="1" applyAlignment="1">
      <alignment horizontal="left" indent="2"/>
    </xf>
    <xf numFmtId="0" fontId="21" fillId="2" borderId="0" xfId="6" applyFont="1" applyFill="1" applyAlignment="1"/>
    <xf numFmtId="0" fontId="21" fillId="2" borderId="7" xfId="6" applyFont="1" applyFill="1" applyBorder="1" applyAlignment="1">
      <alignment horizontal="left" indent="2"/>
    </xf>
    <xf numFmtId="0" fontId="21" fillId="2" borderId="0" xfId="6" applyFont="1" applyFill="1" applyAlignment="1">
      <alignment horizontal="right"/>
    </xf>
    <xf numFmtId="0" fontId="21" fillId="2" borderId="8" xfId="6" applyFont="1" applyFill="1" applyBorder="1" applyAlignment="1"/>
    <xf numFmtId="0" fontId="20" fillId="0" borderId="7" xfId="6" applyFont="1" applyBorder="1" applyAlignment="1">
      <alignment horizontal="left" indent="2"/>
    </xf>
    <xf numFmtId="0" fontId="21" fillId="0" borderId="7" xfId="6" quotePrefix="1" applyFont="1" applyBorder="1" applyAlignment="1">
      <alignment horizontal="left" indent="2"/>
    </xf>
    <xf numFmtId="0" fontId="21" fillId="0" borderId="7" xfId="6" applyFont="1" applyBorder="1" applyAlignment="1">
      <alignment horizontal="left" indent="2"/>
    </xf>
    <xf numFmtId="0" fontId="5" fillId="0" borderId="11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vertical="center"/>
    </xf>
    <xf numFmtId="200" fontId="7" fillId="0" borderId="8" xfId="1" applyNumberFormat="1" applyFont="1" applyFill="1" applyBorder="1" applyAlignment="1">
      <alignment horizontal="center" vertical="center"/>
    </xf>
    <xf numFmtId="200" fontId="7" fillId="0" borderId="7" xfId="1" applyNumberFormat="1" applyFont="1" applyFill="1" applyBorder="1" applyAlignment="1">
      <alignment horizontal="center" vertical="center"/>
    </xf>
    <xf numFmtId="239" fontId="7" fillId="0" borderId="0" xfId="1" applyNumberFormat="1" applyFont="1" applyFill="1" applyBorder="1" applyAlignment="1">
      <alignment horizontal="right" vertical="center"/>
    </xf>
    <xf numFmtId="199" fontId="7" fillId="0" borderId="8" xfId="1" applyNumberFormat="1" applyFont="1" applyFill="1" applyBorder="1" applyAlignment="1">
      <alignment horizontal="center" vertical="center"/>
    </xf>
    <xf numFmtId="0" fontId="10" fillId="0" borderId="7" xfId="2" applyFont="1" applyFill="1" applyBorder="1" applyAlignment="1"/>
    <xf numFmtId="200" fontId="19" fillId="0" borderId="8" xfId="1" applyNumberFormat="1" applyFont="1" applyFill="1" applyBorder="1"/>
    <xf numFmtId="200" fontId="19" fillId="0" borderId="7" xfId="1" applyNumberFormat="1" applyFont="1" applyFill="1" applyBorder="1"/>
    <xf numFmtId="200" fontId="19" fillId="0" borderId="0" xfId="1" applyNumberFormat="1" applyFont="1" applyFill="1" applyBorder="1"/>
    <xf numFmtId="0" fontId="10" fillId="0" borderId="7" xfId="2" applyFont="1" applyFill="1" applyBorder="1"/>
    <xf numFmtId="200" fontId="19" fillId="0" borderId="7" xfId="2" applyNumberFormat="1" applyFont="1" applyFill="1" applyBorder="1" applyAlignment="1">
      <alignment vertical="center"/>
    </xf>
    <xf numFmtId="199" fontId="23" fillId="0" borderId="8" xfId="1" applyNumberFormat="1" applyFont="1" applyFill="1" applyBorder="1" applyAlignment="1">
      <alignment horizontal="center" vertical="center"/>
    </xf>
    <xf numFmtId="200" fontId="7" fillId="0" borderId="12" xfId="3" applyNumberFormat="1" applyFont="1" applyFill="1" applyBorder="1" applyAlignment="1">
      <alignment vertical="center"/>
    </xf>
    <xf numFmtId="200" fontId="5" fillId="0" borderId="9" xfId="3" applyNumberFormat="1" applyFont="1" applyFill="1" applyBorder="1" applyAlignment="1">
      <alignment vertical="center"/>
    </xf>
    <xf numFmtId="200" fontId="5" fillId="0" borderId="9" xfId="3" applyNumberFormat="1" applyFont="1" applyFill="1" applyBorder="1" applyAlignment="1"/>
    <xf numFmtId="0" fontId="5" fillId="0" borderId="9" xfId="2" applyFont="1" applyFill="1" applyBorder="1" applyAlignment="1">
      <alignment vertical="center"/>
    </xf>
    <xf numFmtId="0" fontId="5" fillId="0" borderId="9" xfId="2" applyFont="1" applyFill="1" applyBorder="1"/>
    <xf numFmtId="0" fontId="21" fillId="0" borderId="7" xfId="6" applyFont="1" applyFill="1" applyBorder="1"/>
    <xf numFmtId="200" fontId="20" fillId="0" borderId="7" xfId="4" applyNumberFormat="1" applyFont="1" applyFill="1" applyBorder="1"/>
    <xf numFmtId="200" fontId="20" fillId="0" borderId="0" xfId="4" applyNumberFormat="1" applyFont="1" applyFill="1" applyBorder="1"/>
    <xf numFmtId="200" fontId="20" fillId="0" borderId="7" xfId="4" applyNumberFormat="1" applyFont="1" applyBorder="1"/>
    <xf numFmtId="200" fontId="6" fillId="0" borderId="3" xfId="4" applyNumberFormat="1" applyFont="1" applyBorder="1"/>
    <xf numFmtId="240" fontId="5" fillId="0" borderId="0" xfId="4" applyNumberFormat="1" applyFont="1" applyBorder="1" applyAlignment="1">
      <alignment horizontal="left"/>
    </xf>
    <xf numFmtId="200" fontId="6" fillId="0" borderId="7" xfId="4" applyNumberFormat="1" applyFont="1" applyBorder="1"/>
    <xf numFmtId="0" fontId="21" fillId="0" borderId="0" xfId="6" applyFont="1" applyFill="1" applyBorder="1"/>
    <xf numFmtId="200" fontId="14" fillId="0" borderId="8" xfId="4" applyNumberFormat="1" applyFont="1" applyBorder="1"/>
    <xf numFmtId="240" fontId="19" fillId="0" borderId="0" xfId="4" applyNumberFormat="1" applyFont="1" applyBorder="1" applyAlignment="1">
      <alignment horizontal="left"/>
    </xf>
    <xf numFmtId="200" fontId="14" fillId="0" borderId="7" xfId="4" applyNumberFormat="1" applyFont="1" applyBorder="1"/>
    <xf numFmtId="0" fontId="21" fillId="0" borderId="7" xfId="6" applyNumberFormat="1" applyFont="1" applyFill="1" applyBorder="1"/>
    <xf numFmtId="0" fontId="21" fillId="0" borderId="0" xfId="6" applyNumberFormat="1" applyFont="1" applyFill="1" applyBorder="1"/>
    <xf numFmtId="0" fontId="21" fillId="0" borderId="0" xfId="6" applyNumberFormat="1" applyFont="1" applyBorder="1"/>
    <xf numFmtId="192" fontId="20" fillId="2" borderId="0" xfId="6" applyNumberFormat="1" applyFont="1" applyFill="1" applyBorder="1" applyAlignment="1">
      <alignment horizontal="right"/>
    </xf>
    <xf numFmtId="0" fontId="20" fillId="2" borderId="0" xfId="6" applyFont="1" applyFill="1" applyBorder="1"/>
    <xf numFmtId="0" fontId="20" fillId="2" borderId="8" xfId="6" applyFont="1" applyFill="1" applyBorder="1"/>
    <xf numFmtId="192" fontId="20" fillId="2" borderId="8" xfId="6" applyNumberFormat="1" applyFont="1" applyFill="1" applyBorder="1" applyAlignment="1">
      <alignment horizontal="center"/>
    </xf>
    <xf numFmtId="192" fontId="20" fillId="0" borderId="8" xfId="6" applyNumberFormat="1" applyFont="1" applyBorder="1" applyAlignment="1">
      <alignment horizontal="right"/>
    </xf>
    <xf numFmtId="0" fontId="20" fillId="0" borderId="0" xfId="6" applyFont="1" applyBorder="1"/>
    <xf numFmtId="192" fontId="20" fillId="0" borderId="8" xfId="6" applyNumberFormat="1" applyFont="1" applyBorder="1" applyAlignment="1">
      <alignment horizontal="left" indent="1"/>
    </xf>
    <xf numFmtId="192" fontId="20" fillId="0" borderId="8" xfId="6" applyNumberFormat="1" applyFont="1" applyBorder="1" applyAlignment="1">
      <alignment horizontal="center"/>
    </xf>
    <xf numFmtId="0" fontId="21" fillId="2" borderId="0" xfId="6" applyFont="1" applyFill="1" applyBorder="1" applyAlignment="1">
      <alignment horizontal="right"/>
    </xf>
    <xf numFmtId="0" fontId="21" fillId="2" borderId="7" xfId="6" applyFont="1" applyFill="1" applyBorder="1"/>
    <xf numFmtId="0" fontId="21" fillId="2" borderId="8" xfId="6" applyFont="1" applyFill="1" applyBorder="1"/>
    <xf numFmtId="0" fontId="21" fillId="2" borderId="8" xfId="6" applyFont="1" applyFill="1" applyBorder="1" applyAlignment="1">
      <alignment horizontal="right"/>
    </xf>
    <xf numFmtId="192" fontId="21" fillId="0" borderId="8" xfId="6" applyNumberFormat="1" applyFont="1" applyBorder="1" applyAlignment="1">
      <alignment horizontal="right"/>
    </xf>
    <xf numFmtId="192" fontId="21" fillId="0" borderId="8" xfId="6" applyNumberFormat="1" applyFont="1" applyBorder="1" applyAlignment="1">
      <alignment horizontal="center"/>
    </xf>
    <xf numFmtId="3" fontId="16" fillId="0" borderId="8" xfId="6" applyNumberFormat="1" applyFont="1" applyFill="1" applyBorder="1" applyAlignment="1">
      <alignment horizontal="right"/>
    </xf>
    <xf numFmtId="0" fontId="16" fillId="0" borderId="0" xfId="6" applyFont="1" applyFill="1" applyBorder="1" applyAlignment="1">
      <alignment horizontal="center"/>
    </xf>
    <xf numFmtId="0" fontId="14" fillId="0" borderId="7" xfId="6" applyFont="1" applyFill="1" applyBorder="1" applyAlignment="1">
      <alignment horizontal="center"/>
    </xf>
    <xf numFmtId="0" fontId="14" fillId="0" borderId="4" xfId="6" applyFont="1" applyFill="1" applyBorder="1" applyAlignment="1">
      <alignment horizontal="center"/>
    </xf>
    <xf numFmtId="0" fontId="14" fillId="0" borderId="0" xfId="6" applyFont="1" applyFill="1" applyAlignment="1">
      <alignment horizontal="right"/>
    </xf>
    <xf numFmtId="0" fontId="14" fillId="0" borderId="7" xfId="6" applyFont="1" applyFill="1" applyBorder="1"/>
    <xf numFmtId="3" fontId="14" fillId="0" borderId="8" xfId="6" applyNumberFormat="1" applyFont="1" applyFill="1" applyBorder="1" applyAlignment="1">
      <alignment horizontal="right"/>
    </xf>
    <xf numFmtId="0" fontId="14" fillId="0" borderId="0" xfId="6" applyFont="1" applyFill="1" applyBorder="1"/>
    <xf numFmtId="1" fontId="14" fillId="0" borderId="0" xfId="6" applyNumberFormat="1" applyFont="1" applyFill="1" applyAlignment="1">
      <alignment horizontal="right"/>
    </xf>
    <xf numFmtId="200" fontId="14" fillId="0" borderId="8" xfId="4" applyNumberFormat="1" applyFont="1" applyFill="1" applyBorder="1" applyAlignment="1">
      <alignment horizontal="right"/>
    </xf>
    <xf numFmtId="0" fontId="14" fillId="0" borderId="8" xfId="6" applyFont="1" applyFill="1" applyBorder="1" applyAlignment="1">
      <alignment horizontal="right"/>
    </xf>
    <xf numFmtId="0" fontId="21" fillId="0" borderId="0" xfId="6" quotePrefix="1" applyFont="1" applyFill="1" applyAlignment="1">
      <alignment horizontal="right"/>
    </xf>
    <xf numFmtId="3" fontId="14" fillId="0" borderId="8" xfId="6" applyNumberFormat="1" applyFont="1" applyBorder="1"/>
    <xf numFmtId="3" fontId="14" fillId="0" borderId="7" xfId="6" applyNumberFormat="1" applyFont="1" applyBorder="1"/>
    <xf numFmtId="0" fontId="16" fillId="0" borderId="4" xfId="6" applyFont="1" applyBorder="1"/>
    <xf numFmtId="3" fontId="16" fillId="0" borderId="3" xfId="6" applyNumberFormat="1" applyFont="1" applyBorder="1"/>
    <xf numFmtId="4" fontId="14" fillId="0" borderId="8" xfId="6" applyNumberFormat="1" applyFont="1" applyBorder="1"/>
    <xf numFmtId="0" fontId="20" fillId="2" borderId="7" xfId="6" applyFont="1" applyFill="1" applyBorder="1"/>
    <xf numFmtId="192" fontId="20" fillId="0" borderId="8" xfId="6" applyNumberFormat="1" applyFont="1" applyBorder="1" applyAlignment="1"/>
    <xf numFmtId="192" fontId="21" fillId="0" borderId="8" xfId="6" quotePrefix="1" applyNumberFormat="1" applyFont="1" applyBorder="1" applyAlignment="1"/>
    <xf numFmtId="192" fontId="20" fillId="2" borderId="8" xfId="6" applyNumberFormat="1" applyFont="1" applyFill="1" applyBorder="1" applyAlignment="1"/>
    <xf numFmtId="2" fontId="10" fillId="0" borderId="0" xfId="2" applyNumberFormat="1" applyFont="1" applyFill="1" applyBorder="1" applyAlignment="1"/>
    <xf numFmtId="2" fontId="7" fillId="0" borderId="0" xfId="2" applyNumberFormat="1" applyFont="1" applyFill="1" applyBorder="1" applyAlignment="1">
      <alignment vertical="center"/>
    </xf>
    <xf numFmtId="2" fontId="7" fillId="0" borderId="7" xfId="2" applyNumberFormat="1" applyFont="1" applyFill="1" applyBorder="1" applyAlignment="1">
      <alignment vertical="center"/>
    </xf>
    <xf numFmtId="0" fontId="7" fillId="0" borderId="8" xfId="2" applyFont="1" applyFill="1" applyBorder="1" applyAlignment="1">
      <alignment vertical="center"/>
    </xf>
    <xf numFmtId="0" fontId="7" fillId="0" borderId="7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7" fillId="0" borderId="4" xfId="2" applyFont="1" applyFill="1" applyBorder="1" applyAlignment="1">
      <alignment vertical="center"/>
    </xf>
    <xf numFmtId="0" fontId="7" fillId="0" borderId="3" xfId="2" applyFont="1" applyFill="1" applyBorder="1" applyAlignment="1">
      <alignment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4" xfId="2" quotePrefix="1" applyFont="1" applyFill="1" applyBorder="1" applyAlignment="1">
      <alignment horizontal="center" vertical="center"/>
    </xf>
    <xf numFmtId="0" fontId="5" fillId="0" borderId="13" xfId="2" quotePrefix="1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5" fillId="0" borderId="11" xfId="2" quotePrefix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19" fillId="0" borderId="8" xfId="6" applyFont="1" applyBorder="1" applyAlignment="1">
      <alignment horizontal="center" vertical="center"/>
    </xf>
    <xf numFmtId="0" fontId="19" fillId="0" borderId="7" xfId="6" applyFont="1" applyBorder="1" applyAlignment="1">
      <alignment horizontal="center" vertical="center"/>
    </xf>
    <xf numFmtId="0" fontId="20" fillId="0" borderId="0" xfId="6" applyFont="1" applyBorder="1" applyAlignment="1">
      <alignment horizontal="center"/>
    </xf>
    <xf numFmtId="0" fontId="20" fillId="0" borderId="7" xfId="6" applyFont="1" applyBorder="1" applyAlignment="1">
      <alignment horizontal="center"/>
    </xf>
    <xf numFmtId="0" fontId="20" fillId="0" borderId="8" xfId="6" applyFont="1" applyBorder="1" applyAlignment="1">
      <alignment horizontal="center"/>
    </xf>
    <xf numFmtId="0" fontId="19" fillId="0" borderId="5" xfId="6" applyFont="1" applyBorder="1" applyAlignment="1">
      <alignment horizontal="center" vertical="center"/>
    </xf>
    <xf numFmtId="0" fontId="19" fillId="0" borderId="6" xfId="6" applyFont="1" applyBorder="1" applyAlignment="1">
      <alignment horizontal="center" vertical="center"/>
    </xf>
    <xf numFmtId="0" fontId="19" fillId="0" borderId="2" xfId="6" applyFont="1" applyBorder="1" applyAlignment="1">
      <alignment horizontal="center" vertical="center" shrinkToFit="1"/>
    </xf>
    <xf numFmtId="0" fontId="19" fillId="0" borderId="2" xfId="6" applyFont="1" applyBorder="1" applyAlignment="1">
      <alignment horizontal="center" vertical="center"/>
    </xf>
    <xf numFmtId="0" fontId="19" fillId="0" borderId="4" xfId="6" applyFont="1" applyBorder="1" applyAlignment="1">
      <alignment horizontal="center" vertical="center"/>
    </xf>
    <xf numFmtId="0" fontId="19" fillId="0" borderId="0" xfId="6" applyFont="1" applyAlignment="1">
      <alignment horizontal="center" vertical="center"/>
    </xf>
    <xf numFmtId="0" fontId="19" fillId="0" borderId="1" xfId="6" applyFont="1" applyBorder="1" applyAlignment="1">
      <alignment horizontal="center" vertical="center"/>
    </xf>
    <xf numFmtId="0" fontId="19" fillId="0" borderId="3" xfId="6" applyFont="1" applyBorder="1" applyAlignment="1">
      <alignment horizontal="center" vertical="center"/>
    </xf>
    <xf numFmtId="0" fontId="19" fillId="0" borderId="3" xfId="6" applyFont="1" applyBorder="1" applyAlignment="1">
      <alignment horizontal="center"/>
    </xf>
    <xf numFmtId="0" fontId="19" fillId="0" borderId="4" xfId="6" applyFont="1" applyBorder="1" applyAlignment="1">
      <alignment horizontal="center"/>
    </xf>
    <xf numFmtId="0" fontId="19" fillId="0" borderId="8" xfId="6" applyFont="1" applyBorder="1" applyAlignment="1">
      <alignment horizontal="center"/>
    </xf>
    <xf numFmtId="0" fontId="19" fillId="0" borderId="7" xfId="6" applyFont="1" applyBorder="1" applyAlignment="1">
      <alignment horizontal="center"/>
    </xf>
    <xf numFmtId="0" fontId="19" fillId="0" borderId="14" xfId="6" applyFont="1" applyBorder="1" applyAlignment="1">
      <alignment horizontal="center"/>
    </xf>
    <xf numFmtId="0" fontId="19" fillId="0" borderId="14" xfId="6" applyFont="1" applyBorder="1"/>
    <xf numFmtId="0" fontId="19" fillId="0" borderId="0" xfId="6" applyFont="1" applyBorder="1" applyAlignment="1">
      <alignment horizontal="center"/>
    </xf>
    <xf numFmtId="0" fontId="19" fillId="0" borderId="13" xfId="6" quotePrefix="1" applyFont="1" applyBorder="1" applyAlignment="1">
      <alignment horizontal="center"/>
    </xf>
    <xf numFmtId="0" fontId="19" fillId="0" borderId="14" xfId="6" quotePrefix="1" applyFont="1" applyBorder="1" applyAlignment="1">
      <alignment horizontal="center"/>
    </xf>
    <xf numFmtId="0" fontId="19" fillId="0" borderId="11" xfId="6" quotePrefix="1" applyFont="1" applyBorder="1" applyAlignment="1">
      <alignment horizontal="center"/>
    </xf>
    <xf numFmtId="0" fontId="19" fillId="0" borderId="13" xfId="6" applyFont="1" applyBorder="1" applyAlignment="1">
      <alignment horizontal="center"/>
    </xf>
    <xf numFmtId="0" fontId="19" fillId="0" borderId="11" xfId="6" applyFont="1" applyBorder="1" applyAlignment="1">
      <alignment horizontal="center"/>
    </xf>
    <xf numFmtId="0" fontId="14" fillId="0" borderId="13" xfId="6" quotePrefix="1" applyFont="1" applyBorder="1" applyAlignment="1">
      <alignment horizontal="center"/>
    </xf>
    <xf numFmtId="0" fontId="14" fillId="0" borderId="14" xfId="6" quotePrefix="1" applyFont="1" applyBorder="1" applyAlignment="1">
      <alignment horizontal="center"/>
    </xf>
    <xf numFmtId="0" fontId="14" fillId="0" borderId="11" xfId="6" quotePrefix="1" applyFont="1" applyBorder="1" applyAlignment="1">
      <alignment horizontal="center"/>
    </xf>
    <xf numFmtId="0" fontId="16" fillId="0" borderId="0" xfId="6" applyFont="1" applyBorder="1" applyAlignment="1">
      <alignment horizontal="center"/>
    </xf>
    <xf numFmtId="0" fontId="16" fillId="0" borderId="7" xfId="6" applyFont="1" applyBorder="1" applyAlignment="1">
      <alignment horizontal="center"/>
    </xf>
    <xf numFmtId="0" fontId="14" fillId="0" borderId="3" xfId="6" applyFont="1" applyBorder="1" applyAlignment="1">
      <alignment horizontal="center"/>
    </xf>
    <xf numFmtId="0" fontId="14" fillId="0" borderId="4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4" fillId="0" borderId="7" xfId="6" applyFont="1" applyBorder="1" applyAlignment="1">
      <alignment horizontal="center" vertical="center"/>
    </xf>
    <xf numFmtId="0" fontId="14" fillId="0" borderId="5" xfId="6" applyFont="1" applyBorder="1" applyAlignment="1">
      <alignment horizontal="center" vertical="center"/>
    </xf>
    <xf numFmtId="0" fontId="14" fillId="0" borderId="6" xfId="6" applyFont="1" applyBorder="1" applyAlignment="1">
      <alignment horizontal="center" vertical="center"/>
    </xf>
    <xf numFmtId="0" fontId="14" fillId="0" borderId="2" xfId="6" applyFont="1" applyBorder="1" applyAlignment="1">
      <alignment horizontal="center" vertical="center" shrinkToFit="1"/>
    </xf>
    <xf numFmtId="0" fontId="14" fillId="0" borderId="4" xfId="6" applyFont="1" applyBorder="1" applyAlignment="1">
      <alignment horizontal="center" vertical="center" shrinkToFit="1"/>
    </xf>
    <xf numFmtId="0" fontId="14" fillId="0" borderId="0" xfId="6" applyFont="1" applyBorder="1" applyAlignment="1">
      <alignment horizontal="center" vertical="center" shrinkToFit="1"/>
    </xf>
    <xf numFmtId="0" fontId="14" fillId="0" borderId="7" xfId="6" applyFont="1" applyBorder="1" applyAlignment="1">
      <alignment horizontal="center" vertical="center" shrinkToFit="1"/>
    </xf>
    <xf numFmtId="0" fontId="14" fillId="0" borderId="1" xfId="6" applyFont="1" applyBorder="1" applyAlignment="1">
      <alignment horizontal="center" vertical="center" shrinkToFit="1"/>
    </xf>
    <xf numFmtId="0" fontId="14" fillId="0" borderId="6" xfId="6" applyFont="1" applyBorder="1" applyAlignment="1">
      <alignment horizontal="center" vertical="center" shrinkToFit="1"/>
    </xf>
    <xf numFmtId="0" fontId="14" fillId="0" borderId="13" xfId="6" applyFont="1" applyBorder="1" applyAlignment="1">
      <alignment horizontal="center"/>
    </xf>
    <xf numFmtId="0" fontId="14" fillId="0" borderId="14" xfId="6" applyFont="1" applyBorder="1" applyAlignment="1">
      <alignment horizontal="center"/>
    </xf>
    <xf numFmtId="0" fontId="14" fillId="0" borderId="11" xfId="6" applyFont="1" applyBorder="1" applyAlignment="1">
      <alignment horizontal="center"/>
    </xf>
    <xf numFmtId="0" fontId="14" fillId="0" borderId="3" xfId="6" applyFont="1" applyBorder="1" applyAlignment="1">
      <alignment horizontal="center" shrinkToFit="1"/>
    </xf>
    <xf numFmtId="0" fontId="14" fillId="0" borderId="4" xfId="6" applyFont="1" applyBorder="1" applyAlignment="1">
      <alignment horizontal="center" shrinkToFit="1"/>
    </xf>
    <xf numFmtId="0" fontId="14" fillId="0" borderId="8" xfId="6" applyFont="1" applyBorder="1" applyAlignment="1">
      <alignment horizontal="center"/>
    </xf>
    <xf numFmtId="0" fontId="14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 shrinkToFit="1"/>
    </xf>
    <xf numFmtId="0" fontId="21" fillId="0" borderId="8" xfId="6" applyFont="1" applyBorder="1" applyAlignment="1">
      <alignment horizontal="center" vertical="center"/>
    </xf>
    <xf numFmtId="0" fontId="21" fillId="0" borderId="7" xfId="6" applyFont="1" applyBorder="1" applyAlignment="1">
      <alignment horizontal="center" vertical="center"/>
    </xf>
    <xf numFmtId="0" fontId="20" fillId="0" borderId="3" xfId="6" applyFont="1" applyBorder="1" applyAlignment="1">
      <alignment horizontal="left" indent="2"/>
    </xf>
    <xf numFmtId="0" fontId="20" fillId="0" borderId="2" xfId="6" applyFont="1" applyBorder="1" applyAlignment="1">
      <alignment horizontal="left" indent="2"/>
    </xf>
    <xf numFmtId="0" fontId="21" fillId="0" borderId="5" xfId="6" applyFont="1" applyBorder="1" applyAlignment="1">
      <alignment horizontal="center" vertical="center"/>
    </xf>
    <xf numFmtId="0" fontId="21" fillId="0" borderId="6" xfId="6" applyFont="1" applyBorder="1" applyAlignment="1">
      <alignment horizontal="center" vertical="center"/>
    </xf>
    <xf numFmtId="0" fontId="21" fillId="0" borderId="3" xfId="6" applyFont="1" applyBorder="1" applyAlignment="1">
      <alignment horizontal="center" vertical="center"/>
    </xf>
    <xf numFmtId="0" fontId="21" fillId="0" borderId="2" xfId="6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21" fillId="0" borderId="1" xfId="6" applyFont="1" applyBorder="1" applyAlignment="1">
      <alignment horizontal="center" vertical="center"/>
    </xf>
    <xf numFmtId="0" fontId="21" fillId="0" borderId="13" xfId="6" applyFont="1" applyBorder="1" applyAlignment="1">
      <alignment horizontal="center"/>
    </xf>
    <xf numFmtId="0" fontId="21" fillId="0" borderId="14" xfId="6" applyFont="1" applyBorder="1" applyAlignment="1">
      <alignment horizontal="center"/>
    </xf>
    <xf numFmtId="0" fontId="21" fillId="0" borderId="11" xfId="6" applyFont="1" applyBorder="1" applyAlignment="1">
      <alignment horizontal="center"/>
    </xf>
    <xf numFmtId="0" fontId="20" fillId="0" borderId="2" xfId="6" applyFont="1" applyBorder="1" applyAlignment="1">
      <alignment horizontal="center"/>
    </xf>
    <xf numFmtId="0" fontId="20" fillId="0" borderId="4" xfId="6" applyFont="1" applyBorder="1" applyAlignment="1">
      <alignment horizontal="center"/>
    </xf>
    <xf numFmtId="0" fontId="21" fillId="0" borderId="4" xfId="6" applyFont="1" applyBorder="1" applyAlignment="1">
      <alignment horizontal="center" vertical="center"/>
    </xf>
  </cellXfs>
  <cellStyles count="7">
    <cellStyle name="Comma 2" xfId="1"/>
    <cellStyle name="Normal 2" xfId="2"/>
    <cellStyle name="เครื่องหมายจุลภาค" xfId="3" builtinId="3"/>
    <cellStyle name="เครื่องหมายจุลภาค 2" xfId="4"/>
    <cellStyle name="ปกติ" xfId="0" builtinId="0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28575</xdr:rowOff>
    </xdr:from>
    <xdr:to>
      <xdr:col>22</xdr:col>
      <xdr:colOff>266700</xdr:colOff>
      <xdr:row>29</xdr:row>
      <xdr:rowOff>66675</xdr:rowOff>
    </xdr:to>
    <xdr:grpSp>
      <xdr:nvGrpSpPr>
        <xdr:cNvPr id="17217" name="Group 43"/>
        <xdr:cNvGrpSpPr>
          <a:grpSpLocks/>
        </xdr:cNvGrpSpPr>
      </xdr:nvGrpSpPr>
      <xdr:grpSpPr bwMode="auto">
        <a:xfrm>
          <a:off x="9096375" y="28575"/>
          <a:ext cx="419100" cy="6600825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60"/>
            <a:ext cx="45" cy="4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224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0</xdr:colOff>
      <xdr:row>29</xdr:row>
      <xdr:rowOff>85725</xdr:rowOff>
    </xdr:from>
    <xdr:to>
      <xdr:col>22</xdr:col>
      <xdr:colOff>266700</xdr:colOff>
      <xdr:row>60</xdr:row>
      <xdr:rowOff>247650</xdr:rowOff>
    </xdr:to>
    <xdr:grpSp>
      <xdr:nvGrpSpPr>
        <xdr:cNvPr id="17218" name="Group 444"/>
        <xdr:cNvGrpSpPr>
          <a:grpSpLocks/>
        </xdr:cNvGrpSpPr>
      </xdr:nvGrpSpPr>
      <xdr:grpSpPr bwMode="auto">
        <a:xfrm>
          <a:off x="9096375" y="6648450"/>
          <a:ext cx="419100" cy="6610350"/>
          <a:chOff x="1002" y="699"/>
          <a:chExt cx="68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6" y="733"/>
            <a:ext cx="34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221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781050</xdr:colOff>
      <xdr:row>26</xdr:row>
      <xdr:rowOff>57150</xdr:rowOff>
    </xdr:from>
    <xdr:to>
      <xdr:col>47</xdr:col>
      <xdr:colOff>219075</xdr:colOff>
      <xdr:row>28</xdr:row>
      <xdr:rowOff>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515475" y="6705600"/>
          <a:ext cx="4095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173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46</xdr:col>
      <xdr:colOff>123825</xdr:colOff>
      <xdr:row>0</xdr:row>
      <xdr:rowOff>38100</xdr:rowOff>
    </xdr:from>
    <xdr:to>
      <xdr:col>46</xdr:col>
      <xdr:colOff>133350</xdr:colOff>
      <xdr:row>26</xdr:row>
      <xdr:rowOff>76200</xdr:rowOff>
    </xdr:to>
    <xdr:cxnSp macro="">
      <xdr:nvCxnSpPr>
        <xdr:cNvPr id="13755" name="Straight Connector 11"/>
        <xdr:cNvCxnSpPr>
          <a:cxnSpLocks noChangeShapeType="1"/>
        </xdr:cNvCxnSpPr>
      </xdr:nvCxnSpPr>
      <xdr:spPr bwMode="auto">
        <a:xfrm>
          <a:off x="10201275" y="38100"/>
          <a:ext cx="9525" cy="66389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46</xdr:col>
      <xdr:colOff>133349</xdr:colOff>
      <xdr:row>12</xdr:row>
      <xdr:rowOff>152400</xdr:rowOff>
    </xdr:from>
    <xdr:to>
      <xdr:col>47</xdr:col>
      <xdr:colOff>219074</xdr:colOff>
      <xdr:row>26</xdr:row>
      <xdr:rowOff>89787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210799" y="3019425"/>
          <a:ext cx="238125" cy="36711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46</xdr:col>
      <xdr:colOff>123825</xdr:colOff>
      <xdr:row>0</xdr:row>
      <xdr:rowOff>38100</xdr:rowOff>
    </xdr:from>
    <xdr:to>
      <xdr:col>46</xdr:col>
      <xdr:colOff>133350</xdr:colOff>
      <xdr:row>26</xdr:row>
      <xdr:rowOff>76200</xdr:rowOff>
    </xdr:to>
    <xdr:cxnSp macro="">
      <xdr:nvCxnSpPr>
        <xdr:cNvPr id="13757" name="Straight Connector 11"/>
        <xdr:cNvCxnSpPr>
          <a:cxnSpLocks noChangeShapeType="1"/>
        </xdr:cNvCxnSpPr>
      </xdr:nvCxnSpPr>
      <xdr:spPr bwMode="auto">
        <a:xfrm>
          <a:off x="10201275" y="38100"/>
          <a:ext cx="9525" cy="66389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23</xdr:row>
      <xdr:rowOff>76200</xdr:rowOff>
    </xdr:from>
    <xdr:to>
      <xdr:col>21</xdr:col>
      <xdr:colOff>190500</xdr:colOff>
      <xdr:row>25</xdr:row>
      <xdr:rowOff>0</xdr:rowOff>
    </xdr:to>
    <xdr:sp macro="" textlink="">
      <xdr:nvSpPr>
        <xdr:cNvPr id="15013" name="Text Box 1"/>
        <xdr:cNvSpPr txBox="1">
          <a:spLocks noChangeArrowheads="1"/>
        </xdr:cNvSpPr>
      </xdr:nvSpPr>
      <xdr:spPr bwMode="auto">
        <a:xfrm>
          <a:off x="9505950" y="6353175"/>
          <a:ext cx="1905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22</xdr:row>
      <xdr:rowOff>0</xdr:rowOff>
    </xdr:from>
    <xdr:to>
      <xdr:col>22</xdr:col>
      <xdr:colOff>9525</xdr:colOff>
      <xdr:row>23</xdr:row>
      <xdr:rowOff>200025</xdr:rowOff>
    </xdr:to>
    <xdr:sp macro="" textlink="">
      <xdr:nvSpPr>
        <xdr:cNvPr id="15014" name="Text Box 9"/>
        <xdr:cNvSpPr txBox="1">
          <a:spLocks noChangeArrowheads="1"/>
        </xdr:cNvSpPr>
      </xdr:nvSpPr>
      <xdr:spPr bwMode="auto">
        <a:xfrm>
          <a:off x="9505950" y="6238875"/>
          <a:ext cx="20955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1171575</xdr:colOff>
      <xdr:row>0</xdr:row>
      <xdr:rowOff>0</xdr:rowOff>
    </xdr:from>
    <xdr:to>
      <xdr:col>22</xdr:col>
      <xdr:colOff>219075</xdr:colOff>
      <xdr:row>26</xdr:row>
      <xdr:rowOff>66675</xdr:rowOff>
    </xdr:to>
    <xdr:grpSp>
      <xdr:nvGrpSpPr>
        <xdr:cNvPr id="15015" name="กลุ่ม 6"/>
        <xdr:cNvGrpSpPr>
          <a:grpSpLocks/>
        </xdr:cNvGrpSpPr>
      </xdr:nvGrpSpPr>
      <xdr:grpSpPr bwMode="auto">
        <a:xfrm>
          <a:off x="9467850" y="0"/>
          <a:ext cx="457200" cy="7096125"/>
          <a:chOff x="9563101" y="0"/>
          <a:chExt cx="411955" cy="6619875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51914" y="239915"/>
            <a:ext cx="223142" cy="350986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63101" y="0"/>
            <a:ext cx="403373" cy="3465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174</a:t>
            </a:r>
            <a:endParaRPr lang="th-TH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018" name="Straight Connector 12"/>
          <xdr:cNvCxnSpPr>
            <a:cxnSpLocks noChangeShapeType="1"/>
          </xdr:cNvCxnSpPr>
        </xdr:nvCxnSpPr>
        <xdr:spPr bwMode="auto">
          <a:xfrm flipH="1">
            <a:off x="9734550" y="266700"/>
            <a:ext cx="0" cy="63531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257176</xdr:colOff>
      <xdr:row>24</xdr:row>
      <xdr:rowOff>43561</xdr:rowOff>
    </xdr:from>
    <xdr:to>
      <xdr:col>27</xdr:col>
      <xdr:colOff>342901</xdr:colOff>
      <xdr:row>25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439276" y="6530086"/>
          <a:ext cx="381000" cy="36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175</a:t>
          </a:r>
          <a:endParaRPr lang="th-TH" sz="1400" b="1" i="0" u="none" strike="noStrike" baseline="0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27</xdr:col>
      <xdr:colOff>133350</xdr:colOff>
      <xdr:row>0</xdr:row>
      <xdr:rowOff>9525</xdr:rowOff>
    </xdr:from>
    <xdr:to>
      <xdr:col>27</xdr:col>
      <xdr:colOff>142875</xdr:colOff>
      <xdr:row>24</xdr:row>
      <xdr:rowOff>76200</xdr:rowOff>
    </xdr:to>
    <xdr:cxnSp macro="">
      <xdr:nvCxnSpPr>
        <xdr:cNvPr id="15741" name="Straight Connector 11"/>
        <xdr:cNvCxnSpPr>
          <a:cxnSpLocks noChangeShapeType="1"/>
        </xdr:cNvCxnSpPr>
      </xdr:nvCxnSpPr>
      <xdr:spPr bwMode="auto">
        <a:xfrm rot="5400000">
          <a:off x="6472238" y="3281362"/>
          <a:ext cx="6553200" cy="9525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27</xdr:col>
      <xdr:colOff>161924</xdr:colOff>
      <xdr:row>10</xdr:row>
      <xdr:rowOff>130970</xdr:rowOff>
    </xdr:from>
    <xdr:to>
      <xdr:col>27</xdr:col>
      <xdr:colOff>392906</xdr:colOff>
      <xdr:row>24</xdr:row>
      <xdr:rowOff>99313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996487" y="2809876"/>
          <a:ext cx="230982" cy="382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F74"/>
  <sheetViews>
    <sheetView topLeftCell="A43" workbookViewId="0">
      <selection activeCell="J63" sqref="J63"/>
    </sheetView>
  </sheetViews>
  <sheetFormatPr defaultRowHeight="18.75"/>
  <cols>
    <col min="1" max="1" width="1.7109375" style="117" customWidth="1"/>
    <col min="2" max="2" width="5.5703125" style="118" customWidth="1"/>
    <col min="3" max="3" width="4.7109375" style="117" customWidth="1"/>
    <col min="4" max="4" width="7.42578125" style="117" customWidth="1"/>
    <col min="5" max="5" width="1.140625" style="117" customWidth="1"/>
    <col min="6" max="6" width="13" style="117" customWidth="1"/>
    <col min="7" max="7" width="1.7109375" style="117" customWidth="1"/>
    <col min="8" max="8" width="12.7109375" style="117" customWidth="1"/>
    <col min="9" max="9" width="2.28515625" style="117" customWidth="1"/>
    <col min="10" max="10" width="11.7109375" style="111" customWidth="1"/>
    <col min="11" max="11" width="6.85546875" style="111" customWidth="1"/>
    <col min="12" max="12" width="1.7109375" style="117" customWidth="1"/>
    <col min="13" max="13" width="12.85546875" style="111" customWidth="1"/>
    <col min="14" max="14" width="7.85546875" style="111" customWidth="1"/>
    <col min="15" max="15" width="1.7109375" style="117" customWidth="1"/>
    <col min="16" max="16" width="12.85546875" style="111" customWidth="1"/>
    <col min="17" max="17" width="7.7109375" style="111" customWidth="1"/>
    <col min="18" max="18" width="1.7109375" style="117" customWidth="1"/>
    <col min="19" max="19" width="3.28515625" style="117" customWidth="1"/>
    <col min="20" max="20" width="1.7109375" style="112" customWidth="1"/>
    <col min="21" max="21" width="16.140625" style="113" customWidth="1"/>
    <col min="22" max="22" width="2.28515625" style="27" customWidth="1"/>
    <col min="23" max="23" width="4.140625" style="28" customWidth="1"/>
    <col min="24" max="24" width="7.42578125" style="28" customWidth="1"/>
    <col min="25" max="25" width="7.42578125" style="178" customWidth="1"/>
    <col min="26" max="30" width="7.42578125" style="28" customWidth="1"/>
    <col min="31" max="31" width="2.28515625" style="117" customWidth="1"/>
    <col min="32" max="32" width="4.7109375" style="117" customWidth="1"/>
    <col min="33" max="35" width="5.7109375" style="117" customWidth="1"/>
    <col min="36" max="16384" width="9.140625" style="117"/>
  </cols>
  <sheetData>
    <row r="1" spans="1:32" s="3" customFormat="1" ht="22.5" customHeight="1">
      <c r="B1" s="2" t="s">
        <v>0</v>
      </c>
      <c r="C1" s="4">
        <v>19.100000000000001</v>
      </c>
      <c r="D1" s="1" t="s">
        <v>219</v>
      </c>
      <c r="E1" s="5"/>
      <c r="F1" s="5"/>
      <c r="G1" s="5"/>
      <c r="H1" s="5"/>
      <c r="I1" s="5"/>
      <c r="J1" s="6"/>
      <c r="K1" s="6"/>
      <c r="L1" s="7"/>
      <c r="M1" s="6"/>
      <c r="N1" s="6"/>
      <c r="O1" s="7"/>
      <c r="P1" s="6"/>
      <c r="Q1" s="6"/>
      <c r="R1" s="7"/>
      <c r="S1" s="7"/>
      <c r="U1" s="8"/>
      <c r="V1" s="9"/>
      <c r="W1" s="9"/>
      <c r="X1" s="10"/>
      <c r="Y1" s="176"/>
      <c r="Z1" s="10"/>
      <c r="AA1" s="10"/>
      <c r="AB1" s="10"/>
      <c r="AC1" s="10"/>
      <c r="AD1" s="10"/>
    </row>
    <row r="2" spans="1:32" s="11" customFormat="1" ht="21" customHeight="1">
      <c r="B2" s="12" t="s">
        <v>154</v>
      </c>
      <c r="C2" s="4">
        <v>19.100000000000001</v>
      </c>
      <c r="D2" s="2" t="s">
        <v>220</v>
      </c>
      <c r="E2" s="13"/>
      <c r="F2" s="13"/>
      <c r="G2" s="13"/>
      <c r="H2" s="13"/>
      <c r="I2" s="13"/>
      <c r="J2" s="14"/>
      <c r="K2" s="14"/>
      <c r="L2" s="15"/>
      <c r="M2" s="14"/>
      <c r="N2" s="14"/>
      <c r="O2" s="15"/>
      <c r="P2" s="14"/>
      <c r="Q2" s="16"/>
      <c r="R2" s="17"/>
      <c r="S2" s="17"/>
      <c r="U2" s="18"/>
      <c r="V2" s="19"/>
      <c r="W2" s="19"/>
      <c r="X2" s="20"/>
      <c r="Y2" s="177"/>
      <c r="Z2" s="20"/>
      <c r="AA2" s="20"/>
      <c r="AB2" s="20"/>
      <c r="AC2" s="20"/>
      <c r="AD2" s="20"/>
      <c r="AF2" s="20"/>
    </row>
    <row r="3" spans="1:32" s="11" customFormat="1" ht="14.25" customHeight="1">
      <c r="B3" s="13"/>
      <c r="C3" s="17"/>
      <c r="D3" s="18"/>
      <c r="E3" s="18"/>
      <c r="F3" s="18"/>
      <c r="G3" s="18"/>
      <c r="H3" s="18"/>
      <c r="I3" s="18"/>
      <c r="J3" s="16"/>
      <c r="K3" s="16"/>
      <c r="L3" s="17"/>
      <c r="M3" s="16"/>
      <c r="N3" s="16"/>
      <c r="O3" s="17"/>
      <c r="P3" s="16"/>
      <c r="Q3" s="16"/>
      <c r="R3" s="17"/>
      <c r="S3" s="17"/>
      <c r="U3" s="21" t="s">
        <v>153</v>
      </c>
      <c r="V3" s="19"/>
      <c r="W3" s="19"/>
      <c r="X3" s="20"/>
      <c r="Y3" s="177"/>
      <c r="Z3" s="20"/>
      <c r="AA3" s="20"/>
      <c r="AB3" s="20"/>
      <c r="AC3" s="20"/>
      <c r="AD3" s="20"/>
      <c r="AF3" s="20"/>
    </row>
    <row r="4" spans="1:32" s="28" customFormat="1" ht="3" customHeight="1">
      <c r="A4" s="22"/>
      <c r="B4" s="23"/>
      <c r="C4" s="22"/>
      <c r="D4" s="22"/>
      <c r="E4" s="22"/>
      <c r="F4" s="22"/>
      <c r="G4" s="22"/>
      <c r="H4" s="22"/>
      <c r="I4" s="22"/>
      <c r="J4" s="24">
        <v>10</v>
      </c>
      <c r="K4" s="24"/>
      <c r="L4" s="22"/>
      <c r="M4" s="24"/>
      <c r="N4" s="24"/>
      <c r="O4" s="22"/>
      <c r="P4" s="24"/>
      <c r="Q4" s="24"/>
      <c r="R4" s="22"/>
      <c r="S4" s="22"/>
      <c r="T4" s="25"/>
      <c r="U4" s="26"/>
      <c r="V4" s="27"/>
      <c r="Y4" s="178"/>
    </row>
    <row r="5" spans="1:32" s="41" customFormat="1" ht="21" customHeight="1">
      <c r="A5" s="29"/>
      <c r="B5" s="30"/>
      <c r="C5" s="31"/>
      <c r="D5" s="31"/>
      <c r="E5" s="31"/>
      <c r="F5" s="32"/>
      <c r="G5" s="33"/>
      <c r="H5" s="32"/>
      <c r="I5" s="33"/>
      <c r="J5" s="293" t="s">
        <v>96</v>
      </c>
      <c r="K5" s="294"/>
      <c r="L5" s="294"/>
      <c r="M5" s="294"/>
      <c r="N5" s="294"/>
      <c r="O5" s="294"/>
      <c r="P5" s="294"/>
      <c r="Q5" s="294"/>
      <c r="R5" s="295"/>
      <c r="S5" s="31"/>
      <c r="T5" s="31"/>
      <c r="U5" s="29"/>
      <c r="V5" s="34"/>
      <c r="W5" s="35"/>
      <c r="X5" s="36"/>
      <c r="Y5" s="179"/>
      <c r="Z5" s="38"/>
      <c r="AA5" s="39"/>
      <c r="AB5" s="38"/>
      <c r="AC5" s="38"/>
      <c r="AD5" s="37"/>
      <c r="AE5" s="40"/>
    </row>
    <row r="6" spans="1:32" s="41" customFormat="1" ht="18" customHeight="1">
      <c r="A6" s="296" t="s">
        <v>155</v>
      </c>
      <c r="B6" s="296"/>
      <c r="C6" s="296"/>
      <c r="D6" s="296"/>
      <c r="E6" s="42"/>
      <c r="F6" s="297" t="s">
        <v>97</v>
      </c>
      <c r="G6" s="298"/>
      <c r="H6" s="297" t="s">
        <v>98</v>
      </c>
      <c r="I6" s="298"/>
      <c r="J6" s="300" t="s">
        <v>95</v>
      </c>
      <c r="K6" s="299"/>
      <c r="L6" s="216"/>
      <c r="M6" s="299" t="s">
        <v>169</v>
      </c>
      <c r="N6" s="294"/>
      <c r="O6" s="295"/>
      <c r="P6" s="299" t="s">
        <v>215</v>
      </c>
      <c r="Q6" s="294"/>
      <c r="R6" s="295"/>
      <c r="S6" s="42"/>
      <c r="T6" s="296" t="s">
        <v>156</v>
      </c>
      <c r="U6" s="296"/>
      <c r="V6" s="34"/>
      <c r="W6" s="35"/>
      <c r="X6" s="36"/>
      <c r="Y6" s="179"/>
      <c r="Z6" s="38"/>
      <c r="AA6" s="43"/>
      <c r="AB6" s="38"/>
      <c r="AC6" s="38"/>
      <c r="AD6" s="37"/>
      <c r="AE6" s="40"/>
    </row>
    <row r="7" spans="1:32" s="41" customFormat="1" ht="18" customHeight="1">
      <c r="A7" s="296"/>
      <c r="B7" s="296"/>
      <c r="C7" s="296"/>
      <c r="D7" s="296"/>
      <c r="E7" s="42"/>
      <c r="F7" s="297" t="s">
        <v>99</v>
      </c>
      <c r="G7" s="298"/>
      <c r="H7" s="297" t="s">
        <v>100</v>
      </c>
      <c r="I7" s="298"/>
      <c r="J7" s="44" t="s">
        <v>101</v>
      </c>
      <c r="K7" s="291" t="s">
        <v>102</v>
      </c>
      <c r="L7" s="292"/>
      <c r="M7" s="44" t="s">
        <v>101</v>
      </c>
      <c r="N7" s="291" t="s">
        <v>102</v>
      </c>
      <c r="O7" s="292"/>
      <c r="P7" s="44" t="s">
        <v>101</v>
      </c>
      <c r="Q7" s="291" t="s">
        <v>102</v>
      </c>
      <c r="R7" s="292"/>
      <c r="S7" s="42"/>
      <c r="T7" s="296"/>
      <c r="U7" s="296"/>
      <c r="V7" s="34"/>
      <c r="W7" s="35"/>
      <c r="X7" s="36"/>
      <c r="Y7" s="179"/>
      <c r="Z7" s="38"/>
      <c r="AA7" s="39"/>
      <c r="AB7" s="38"/>
      <c r="AC7" s="38"/>
      <c r="AD7" s="37"/>
      <c r="AE7" s="40"/>
    </row>
    <row r="8" spans="1:32" s="41" customFormat="1" ht="18" customHeight="1">
      <c r="A8" s="45"/>
      <c r="B8" s="46"/>
      <c r="C8" s="47"/>
      <c r="D8" s="47"/>
      <c r="E8" s="47"/>
      <c r="F8" s="301" t="s">
        <v>103</v>
      </c>
      <c r="G8" s="302"/>
      <c r="H8" s="48"/>
      <c r="I8" s="49"/>
      <c r="J8" s="50" t="s">
        <v>104</v>
      </c>
      <c r="K8" s="301" t="s">
        <v>105</v>
      </c>
      <c r="L8" s="302"/>
      <c r="M8" s="50" t="s">
        <v>104</v>
      </c>
      <c r="N8" s="301" t="s">
        <v>105</v>
      </c>
      <c r="O8" s="302"/>
      <c r="P8" s="50" t="s">
        <v>104</v>
      </c>
      <c r="Q8" s="301" t="s">
        <v>105</v>
      </c>
      <c r="R8" s="302"/>
      <c r="S8" s="47"/>
      <c r="T8" s="47"/>
      <c r="U8" s="45"/>
      <c r="V8" s="34"/>
      <c r="W8" s="35"/>
      <c r="X8" s="36">
        <v>2555</v>
      </c>
      <c r="Y8" s="179">
        <v>2554</v>
      </c>
      <c r="Z8" s="38"/>
      <c r="AA8" s="43"/>
      <c r="AB8" s="38"/>
      <c r="AC8" s="38"/>
      <c r="AD8" s="37"/>
      <c r="AE8" s="40"/>
    </row>
    <row r="9" spans="1:32" s="63" customFormat="1" ht="20.25" customHeight="1">
      <c r="A9" s="51" t="s">
        <v>205</v>
      </c>
      <c r="B9" s="52"/>
      <c r="C9" s="53"/>
      <c r="D9" s="53"/>
      <c r="E9" s="54" t="s">
        <v>106</v>
      </c>
      <c r="F9" s="218">
        <v>78283</v>
      </c>
      <c r="G9" s="219"/>
      <c r="H9" s="218">
        <v>46652</v>
      </c>
      <c r="I9" s="219"/>
      <c r="J9" s="220">
        <v>37416</v>
      </c>
      <c r="K9" s="221">
        <f>(J9/X9)*100</f>
        <v>80.202349309783074</v>
      </c>
      <c r="L9" s="55"/>
      <c r="M9" s="220">
        <v>24892</v>
      </c>
      <c r="N9" s="228">
        <f>(M9/H9)*100</f>
        <v>53.356769270342106</v>
      </c>
      <c r="P9" s="229">
        <v>28088</v>
      </c>
      <c r="Q9" s="228">
        <f>(P9/H9)*100</f>
        <v>60.207493783760611</v>
      </c>
      <c r="R9" s="55"/>
      <c r="S9" s="52"/>
      <c r="T9" s="303" t="s">
        <v>107</v>
      </c>
      <c r="U9" s="303"/>
      <c r="V9" s="56"/>
      <c r="W9" s="57"/>
      <c r="X9" s="58">
        <v>46652</v>
      </c>
      <c r="Y9" s="180">
        <v>46072</v>
      </c>
      <c r="Z9" s="60"/>
      <c r="AA9" s="61"/>
      <c r="AB9" s="60"/>
      <c r="AC9" s="60"/>
      <c r="AD9" s="59"/>
      <c r="AE9" s="62"/>
    </row>
    <row r="10" spans="1:32" s="71" customFormat="1" ht="18" customHeight="1">
      <c r="A10" s="283"/>
      <c r="B10" s="284"/>
      <c r="C10" s="284"/>
      <c r="D10" s="284"/>
      <c r="E10" s="285"/>
      <c r="F10" s="305" t="s">
        <v>117</v>
      </c>
      <c r="G10" s="305"/>
      <c r="H10" s="305"/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286"/>
      <c r="T10" s="52"/>
      <c r="U10" s="52"/>
      <c r="V10" s="64"/>
      <c r="W10" s="65"/>
      <c r="X10" s="66"/>
      <c r="Y10" s="181"/>
      <c r="Z10" s="68"/>
      <c r="AA10" s="69"/>
      <c r="AB10" s="68"/>
      <c r="AC10" s="68"/>
      <c r="AD10" s="67"/>
      <c r="AE10" s="70"/>
    </row>
    <row r="11" spans="1:32" s="41" customFormat="1" ht="18" customHeight="1">
      <c r="A11" s="72"/>
      <c r="B11" s="73" t="s">
        <v>172</v>
      </c>
      <c r="C11" s="42"/>
      <c r="D11" s="42"/>
      <c r="E11" s="54" t="s">
        <v>106</v>
      </c>
      <c r="F11" s="74">
        <v>13462</v>
      </c>
      <c r="G11" s="75"/>
      <c r="H11" s="76">
        <v>9662</v>
      </c>
      <c r="I11" s="76"/>
      <c r="J11" s="77">
        <v>8876</v>
      </c>
      <c r="K11" s="91">
        <f t="shared" ref="K11:K17" si="0">(J11/X11)*100</f>
        <v>91.865038294349006</v>
      </c>
      <c r="L11" s="44"/>
      <c r="M11" s="77">
        <v>3974</v>
      </c>
      <c r="N11" s="79">
        <f t="shared" ref="N11:N17" si="1">(M11/H11)*100</f>
        <v>41.130200786586627</v>
      </c>
      <c r="O11" s="217"/>
      <c r="P11" s="230">
        <v>3400</v>
      </c>
      <c r="Q11" s="79">
        <f>(P11/H11)*100</f>
        <v>35.189401780169739</v>
      </c>
      <c r="R11" s="80"/>
      <c r="S11" s="44"/>
      <c r="T11" s="42"/>
      <c r="U11" s="72" t="s">
        <v>118</v>
      </c>
      <c r="V11" s="34"/>
      <c r="W11" s="35"/>
      <c r="X11" s="36">
        <v>9662</v>
      </c>
      <c r="Y11" s="179">
        <v>9662</v>
      </c>
      <c r="AA11" s="43"/>
      <c r="AB11" s="38"/>
      <c r="AC11" s="38"/>
      <c r="AD11" s="37"/>
      <c r="AE11" s="40"/>
    </row>
    <row r="12" spans="1:32" s="41" customFormat="1" ht="18" customHeight="1">
      <c r="A12" s="72"/>
      <c r="B12" s="73" t="s">
        <v>173</v>
      </c>
      <c r="C12" s="42"/>
      <c r="D12" s="42"/>
      <c r="E12" s="54" t="s">
        <v>106</v>
      </c>
      <c r="F12" s="74">
        <v>10640</v>
      </c>
      <c r="G12" s="75"/>
      <c r="H12" s="76">
        <v>6660</v>
      </c>
      <c r="I12" s="76"/>
      <c r="J12" s="77">
        <v>5913</v>
      </c>
      <c r="K12" s="91">
        <f t="shared" si="0"/>
        <v>88.78378378378379</v>
      </c>
      <c r="L12" s="44"/>
      <c r="M12" s="77">
        <v>2904</v>
      </c>
      <c r="N12" s="79">
        <f t="shared" si="1"/>
        <v>43.603603603603602</v>
      </c>
      <c r="O12" s="217"/>
      <c r="P12" s="230">
        <v>2900</v>
      </c>
      <c r="Q12" s="79">
        <f t="shared" ref="Q12:Q29" si="2">(P12/H12)*100</f>
        <v>43.543543543543542</v>
      </c>
      <c r="R12" s="80"/>
      <c r="S12" s="44"/>
      <c r="T12" s="42"/>
      <c r="U12" s="72" t="s">
        <v>119</v>
      </c>
      <c r="V12" s="34"/>
      <c r="W12" s="35"/>
      <c r="X12" s="36">
        <v>6660</v>
      </c>
      <c r="Y12" s="179">
        <v>6660</v>
      </c>
      <c r="AA12" s="43"/>
      <c r="AB12" s="38"/>
      <c r="AC12" s="38"/>
      <c r="AD12" s="37"/>
      <c r="AE12" s="40"/>
    </row>
    <row r="13" spans="1:32" s="41" customFormat="1" ht="18" customHeight="1">
      <c r="A13" s="72"/>
      <c r="B13" s="73" t="s">
        <v>174</v>
      </c>
      <c r="C13" s="42"/>
      <c r="D13" s="42"/>
      <c r="E13" s="54" t="s">
        <v>106</v>
      </c>
      <c r="F13" s="74">
        <v>325</v>
      </c>
      <c r="G13" s="75"/>
      <c r="H13" s="76">
        <v>243</v>
      </c>
      <c r="I13" s="76"/>
      <c r="J13" s="77">
        <v>243</v>
      </c>
      <c r="K13" s="91">
        <f t="shared" si="0"/>
        <v>100</v>
      </c>
      <c r="L13" s="44"/>
      <c r="M13" s="77">
        <v>159</v>
      </c>
      <c r="N13" s="79">
        <f t="shared" si="1"/>
        <v>65.432098765432102</v>
      </c>
      <c r="O13" s="217"/>
      <c r="P13" s="230">
        <v>233</v>
      </c>
      <c r="Q13" s="79">
        <f t="shared" si="2"/>
        <v>95.884773662551439</v>
      </c>
      <c r="R13" s="80"/>
      <c r="S13" s="44"/>
      <c r="T13" s="42"/>
      <c r="U13" s="72" t="s">
        <v>120</v>
      </c>
      <c r="V13" s="34"/>
      <c r="W13" s="35"/>
      <c r="X13" s="36">
        <v>243</v>
      </c>
      <c r="Y13" s="179">
        <v>243</v>
      </c>
      <c r="AA13" s="43"/>
      <c r="AB13" s="38"/>
      <c r="AC13" s="38"/>
      <c r="AD13" s="37"/>
      <c r="AE13" s="40"/>
    </row>
    <row r="14" spans="1:32" s="41" customFormat="1" ht="18" customHeight="1">
      <c r="A14" s="72"/>
      <c r="B14" s="73" t="s">
        <v>175</v>
      </c>
      <c r="C14" s="42"/>
      <c r="D14" s="42"/>
      <c r="E14" s="54" t="s">
        <v>106</v>
      </c>
      <c r="F14" s="74">
        <v>263</v>
      </c>
      <c r="G14" s="75"/>
      <c r="H14" s="76">
        <v>249</v>
      </c>
      <c r="I14" s="78"/>
      <c r="J14" s="77">
        <v>233</v>
      </c>
      <c r="K14" s="91">
        <f t="shared" si="0"/>
        <v>93.574297188755011</v>
      </c>
      <c r="L14" s="44"/>
      <c r="M14" s="77">
        <v>102</v>
      </c>
      <c r="N14" s="79">
        <f t="shared" si="1"/>
        <v>40.963855421686745</v>
      </c>
      <c r="O14" s="217"/>
      <c r="P14" s="230">
        <v>121</v>
      </c>
      <c r="Q14" s="79">
        <f t="shared" si="2"/>
        <v>48.594377510040161</v>
      </c>
      <c r="R14" s="80"/>
      <c r="S14" s="44"/>
      <c r="T14" s="42"/>
      <c r="U14" s="73" t="s">
        <v>122</v>
      </c>
      <c r="V14" s="34"/>
      <c r="W14" s="35"/>
      <c r="X14" s="36">
        <v>249</v>
      </c>
      <c r="Y14" s="179">
        <v>249</v>
      </c>
      <c r="AA14" s="43"/>
      <c r="AB14" s="38"/>
      <c r="AC14" s="38"/>
      <c r="AD14" s="37"/>
      <c r="AE14" s="40"/>
    </row>
    <row r="15" spans="1:32" s="41" customFormat="1" ht="18" customHeight="1">
      <c r="A15" s="72"/>
      <c r="B15" s="73" t="s">
        <v>176</v>
      </c>
      <c r="C15" s="42"/>
      <c r="D15" s="42"/>
      <c r="E15" s="54" t="s">
        <v>106</v>
      </c>
      <c r="F15" s="74">
        <v>106</v>
      </c>
      <c r="G15" s="75"/>
      <c r="H15" s="76">
        <v>102</v>
      </c>
      <c r="I15" s="78"/>
      <c r="J15" s="77">
        <v>97</v>
      </c>
      <c r="K15" s="91">
        <f t="shared" si="0"/>
        <v>89.81481481481481</v>
      </c>
      <c r="L15" s="44"/>
      <c r="M15" s="77">
        <v>82</v>
      </c>
      <c r="N15" s="79">
        <f t="shared" si="1"/>
        <v>80.392156862745097</v>
      </c>
      <c r="O15" s="217"/>
      <c r="P15" s="230">
        <v>93</v>
      </c>
      <c r="Q15" s="79">
        <f t="shared" si="2"/>
        <v>91.17647058823529</v>
      </c>
      <c r="R15" s="80"/>
      <c r="S15" s="44"/>
      <c r="T15" s="42"/>
      <c r="U15" s="72" t="s">
        <v>121</v>
      </c>
      <c r="V15" s="34"/>
      <c r="W15" s="35"/>
      <c r="X15" s="36">
        <v>108</v>
      </c>
      <c r="Y15" s="179">
        <v>108</v>
      </c>
      <c r="AA15" s="43"/>
      <c r="AB15" s="38"/>
      <c r="AC15" s="38"/>
      <c r="AD15" s="37"/>
      <c r="AE15" s="40"/>
    </row>
    <row r="16" spans="1:32" s="71" customFormat="1" ht="18" customHeight="1">
      <c r="A16" s="72"/>
      <c r="B16" s="73" t="s">
        <v>177</v>
      </c>
      <c r="C16" s="42"/>
      <c r="D16" s="42"/>
      <c r="E16" s="54" t="s">
        <v>106</v>
      </c>
      <c r="F16" s="74">
        <v>208</v>
      </c>
      <c r="G16" s="75"/>
      <c r="H16" s="76">
        <v>164</v>
      </c>
      <c r="I16" s="78"/>
      <c r="J16" s="77">
        <v>164</v>
      </c>
      <c r="K16" s="91">
        <f t="shared" si="0"/>
        <v>100</v>
      </c>
      <c r="L16" s="44"/>
      <c r="M16" s="77">
        <v>157</v>
      </c>
      <c r="N16" s="79">
        <f t="shared" si="1"/>
        <v>95.731707317073173</v>
      </c>
      <c r="O16" s="222"/>
      <c r="P16" s="231">
        <v>190</v>
      </c>
      <c r="Q16" s="79">
        <f t="shared" si="2"/>
        <v>115.85365853658536</v>
      </c>
      <c r="R16" s="80"/>
      <c r="S16" s="44"/>
      <c r="T16" s="42"/>
      <c r="U16" s="81" t="s">
        <v>157</v>
      </c>
      <c r="V16" s="82"/>
      <c r="W16" s="65"/>
      <c r="X16" s="66">
        <v>164</v>
      </c>
      <c r="Y16" s="181">
        <v>164</v>
      </c>
      <c r="AA16" s="69"/>
      <c r="AB16" s="68"/>
      <c r="AC16" s="68"/>
      <c r="AD16" s="67"/>
      <c r="AE16" s="70"/>
    </row>
    <row r="17" spans="1:32" s="41" customFormat="1" ht="18" customHeight="1">
      <c r="A17" s="72"/>
      <c r="B17" s="73" t="s">
        <v>178</v>
      </c>
      <c r="C17" s="42"/>
      <c r="D17" s="42"/>
      <c r="E17" s="54" t="s">
        <v>106</v>
      </c>
      <c r="F17" s="74">
        <v>1080</v>
      </c>
      <c r="G17" s="75"/>
      <c r="H17" s="76">
        <v>896</v>
      </c>
      <c r="I17" s="78"/>
      <c r="J17" s="77">
        <v>725</v>
      </c>
      <c r="K17" s="91">
        <f t="shared" si="0"/>
        <v>80.915178571428569</v>
      </c>
      <c r="L17" s="44"/>
      <c r="M17" s="77">
        <v>597</v>
      </c>
      <c r="N17" s="79">
        <f t="shared" si="1"/>
        <v>66.629464285714292</v>
      </c>
      <c r="O17" s="217"/>
      <c r="P17" s="230">
        <v>534</v>
      </c>
      <c r="Q17" s="79">
        <f t="shared" si="2"/>
        <v>59.598214285714292</v>
      </c>
      <c r="R17" s="80"/>
      <c r="S17" s="44"/>
      <c r="T17" s="42"/>
      <c r="U17" s="73" t="s">
        <v>158</v>
      </c>
      <c r="V17" s="34"/>
      <c r="W17" s="35"/>
      <c r="X17" s="36">
        <v>896</v>
      </c>
      <c r="Y17" s="179">
        <v>733</v>
      </c>
      <c r="AA17" s="43"/>
      <c r="AB17" s="38"/>
      <c r="AC17" s="38"/>
      <c r="AD17" s="37"/>
      <c r="AE17" s="40"/>
    </row>
    <row r="18" spans="1:32" s="41" customFormat="1" ht="18.75" customHeight="1">
      <c r="B18" s="52"/>
      <c r="C18" s="52"/>
      <c r="D18" s="52"/>
      <c r="E18" s="287"/>
      <c r="F18" s="306" t="s">
        <v>125</v>
      </c>
      <c r="G18" s="305"/>
      <c r="H18" s="305"/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286"/>
      <c r="T18" s="52"/>
      <c r="U18" s="52"/>
      <c r="V18" s="34"/>
      <c r="W18" s="35"/>
      <c r="X18" s="36"/>
      <c r="Y18" s="179"/>
      <c r="Z18" s="38"/>
      <c r="AA18" s="43"/>
      <c r="AB18" s="38"/>
      <c r="AC18" s="38"/>
      <c r="AD18" s="37"/>
      <c r="AE18" s="40"/>
    </row>
    <row r="19" spans="1:32" s="41" customFormat="1" ht="18" customHeight="1">
      <c r="A19" s="72"/>
      <c r="B19" s="73" t="s">
        <v>179</v>
      </c>
      <c r="C19" s="42"/>
      <c r="D19" s="42"/>
      <c r="E19" s="54" t="s">
        <v>106</v>
      </c>
      <c r="F19" s="74">
        <v>135</v>
      </c>
      <c r="G19" s="75"/>
      <c r="H19" s="76">
        <v>128</v>
      </c>
      <c r="I19" s="76"/>
      <c r="J19" s="77">
        <v>83</v>
      </c>
      <c r="K19" s="91">
        <f t="shared" ref="K19:K29" si="3">(J19/X19)*100</f>
        <v>64.84375</v>
      </c>
      <c r="L19" s="44"/>
      <c r="M19" s="77">
        <v>28</v>
      </c>
      <c r="N19" s="79">
        <f t="shared" ref="N19:N29" si="4">(M19/H19)*100</f>
        <v>21.875</v>
      </c>
      <c r="O19" s="217"/>
      <c r="P19" s="230">
        <v>77</v>
      </c>
      <c r="Q19" s="79">
        <f t="shared" si="2"/>
        <v>60.15625</v>
      </c>
      <c r="R19" s="80"/>
      <c r="S19" s="44"/>
      <c r="T19" s="42"/>
      <c r="U19" s="72" t="s">
        <v>132</v>
      </c>
      <c r="V19" s="34"/>
      <c r="W19" s="35"/>
      <c r="X19" s="36">
        <v>128</v>
      </c>
      <c r="Y19" s="179">
        <v>113</v>
      </c>
      <c r="AA19" s="43"/>
      <c r="AB19" s="38"/>
      <c r="AC19" s="38"/>
      <c r="AD19" s="37"/>
      <c r="AE19" s="40"/>
    </row>
    <row r="20" spans="1:32" s="41" customFormat="1" ht="18" customHeight="1">
      <c r="A20" s="72"/>
      <c r="B20" s="73" t="s">
        <v>180</v>
      </c>
      <c r="C20" s="42"/>
      <c r="D20" s="42"/>
      <c r="E20" s="54" t="s">
        <v>106</v>
      </c>
      <c r="F20" s="74">
        <v>780</v>
      </c>
      <c r="G20" s="75"/>
      <c r="H20" s="76">
        <v>477</v>
      </c>
      <c r="I20" s="76"/>
      <c r="J20" s="77">
        <v>412</v>
      </c>
      <c r="K20" s="91">
        <f t="shared" si="3"/>
        <v>86.373165618448638</v>
      </c>
      <c r="L20" s="44"/>
      <c r="M20" s="77">
        <v>170</v>
      </c>
      <c r="N20" s="79">
        <f t="shared" si="4"/>
        <v>35.639412997903563</v>
      </c>
      <c r="O20" s="217"/>
      <c r="P20" s="230">
        <v>292</v>
      </c>
      <c r="Q20" s="79">
        <f t="shared" si="2"/>
        <v>61.215932914046121</v>
      </c>
      <c r="R20" s="80"/>
      <c r="S20" s="44"/>
      <c r="T20" s="42"/>
      <c r="U20" s="73" t="s">
        <v>129</v>
      </c>
      <c r="V20" s="34"/>
      <c r="W20" s="35"/>
      <c r="X20" s="36">
        <v>477</v>
      </c>
      <c r="Y20" s="179">
        <v>477</v>
      </c>
      <c r="AA20" s="43"/>
      <c r="AB20" s="38"/>
      <c r="AC20" s="38"/>
      <c r="AD20" s="37"/>
      <c r="AE20" s="40"/>
    </row>
    <row r="21" spans="1:32" s="41" customFormat="1" ht="18" customHeight="1">
      <c r="A21" s="72"/>
      <c r="B21" s="73" t="s">
        <v>181</v>
      </c>
      <c r="C21" s="42"/>
      <c r="D21" s="42"/>
      <c r="E21" s="54" t="s">
        <v>106</v>
      </c>
      <c r="F21" s="74">
        <v>166</v>
      </c>
      <c r="G21" s="75"/>
      <c r="H21" s="76">
        <v>156</v>
      </c>
      <c r="I21" s="76"/>
      <c r="J21" s="77">
        <v>126</v>
      </c>
      <c r="K21" s="91">
        <f t="shared" si="3"/>
        <v>75.903614457831324</v>
      </c>
      <c r="L21" s="44"/>
      <c r="M21" s="77">
        <v>68</v>
      </c>
      <c r="N21" s="79">
        <f t="shared" si="4"/>
        <v>43.589743589743591</v>
      </c>
      <c r="O21" s="217"/>
      <c r="P21" s="230">
        <v>69</v>
      </c>
      <c r="Q21" s="79">
        <f t="shared" si="2"/>
        <v>44.230769230769226</v>
      </c>
      <c r="R21" s="80"/>
      <c r="S21" s="44"/>
      <c r="T21" s="42"/>
      <c r="U21" s="73" t="s">
        <v>134</v>
      </c>
      <c r="V21" s="34"/>
      <c r="W21" s="35"/>
      <c r="X21" s="36">
        <v>166</v>
      </c>
      <c r="Y21" s="179">
        <v>156</v>
      </c>
      <c r="AA21" s="43"/>
      <c r="AB21" s="38"/>
      <c r="AC21" s="38"/>
      <c r="AD21" s="37"/>
      <c r="AE21" s="40"/>
    </row>
    <row r="22" spans="1:32" s="41" customFormat="1" ht="18" customHeight="1">
      <c r="A22" s="72"/>
      <c r="B22" s="73" t="s">
        <v>182</v>
      </c>
      <c r="C22" s="42"/>
      <c r="D22" s="42"/>
      <c r="E22" s="54" t="s">
        <v>106</v>
      </c>
      <c r="F22" s="74">
        <v>207</v>
      </c>
      <c r="G22" s="75"/>
      <c r="H22" s="76">
        <v>127</v>
      </c>
      <c r="I22" s="76"/>
      <c r="J22" s="77">
        <v>94</v>
      </c>
      <c r="K22" s="91">
        <f t="shared" si="3"/>
        <v>78.333333333333329</v>
      </c>
      <c r="L22" s="44"/>
      <c r="M22" s="77">
        <v>82</v>
      </c>
      <c r="N22" s="79">
        <f t="shared" si="4"/>
        <v>64.566929133858267</v>
      </c>
      <c r="O22" s="217"/>
      <c r="P22" s="230">
        <v>100</v>
      </c>
      <c r="Q22" s="79">
        <f t="shared" si="2"/>
        <v>78.740157480314963</v>
      </c>
      <c r="R22" s="80"/>
      <c r="S22" s="44"/>
      <c r="T22" s="42"/>
      <c r="U22" s="73" t="s">
        <v>159</v>
      </c>
      <c r="V22" s="34"/>
      <c r="W22" s="35"/>
      <c r="X22" s="36">
        <v>120</v>
      </c>
      <c r="Y22" s="179">
        <v>120</v>
      </c>
      <c r="AA22" s="43"/>
      <c r="AB22" s="38"/>
      <c r="AC22" s="38"/>
      <c r="AD22" s="37"/>
      <c r="AE22" s="40"/>
    </row>
    <row r="23" spans="1:32" s="41" customFormat="1" ht="18" customHeight="1">
      <c r="A23" s="72"/>
      <c r="B23" s="73" t="s">
        <v>183</v>
      </c>
      <c r="C23" s="42"/>
      <c r="D23" s="42"/>
      <c r="E23" s="54" t="s">
        <v>106</v>
      </c>
      <c r="F23" s="74">
        <v>2431</v>
      </c>
      <c r="G23" s="75"/>
      <c r="H23" s="76">
        <v>1850</v>
      </c>
      <c r="I23" s="76"/>
      <c r="J23" s="77">
        <v>1499</v>
      </c>
      <c r="K23" s="91">
        <f t="shared" si="3"/>
        <v>80.983252296056179</v>
      </c>
      <c r="L23" s="44"/>
      <c r="M23" s="77">
        <v>378</v>
      </c>
      <c r="N23" s="79">
        <f t="shared" si="4"/>
        <v>20.432432432432432</v>
      </c>
      <c r="O23" s="217"/>
      <c r="P23" s="230">
        <v>1143</v>
      </c>
      <c r="Q23" s="79">
        <f t="shared" si="2"/>
        <v>61.783783783783782</v>
      </c>
      <c r="R23" s="80"/>
      <c r="S23" s="44"/>
      <c r="T23" s="42"/>
      <c r="U23" s="72" t="s">
        <v>130</v>
      </c>
      <c r="V23" s="34"/>
      <c r="W23" s="35"/>
      <c r="X23" s="36">
        <v>1851</v>
      </c>
      <c r="Y23" s="179">
        <v>1851</v>
      </c>
      <c r="Z23" s="38"/>
      <c r="AA23" s="43"/>
      <c r="AB23" s="38"/>
      <c r="AC23" s="38"/>
      <c r="AD23" s="37"/>
      <c r="AE23" s="40"/>
    </row>
    <row r="24" spans="1:32" s="41" customFormat="1" ht="18" customHeight="1">
      <c r="A24" s="72"/>
      <c r="B24" s="73" t="s">
        <v>184</v>
      </c>
      <c r="C24" s="42"/>
      <c r="D24" s="42"/>
      <c r="E24" s="54" t="s">
        <v>106</v>
      </c>
      <c r="F24" s="74">
        <v>2450</v>
      </c>
      <c r="G24" s="75"/>
      <c r="H24" s="76">
        <v>1880</v>
      </c>
      <c r="I24" s="76"/>
      <c r="J24" s="77">
        <v>1465</v>
      </c>
      <c r="K24" s="91">
        <f t="shared" si="3"/>
        <v>77.925531914893625</v>
      </c>
      <c r="L24" s="44"/>
      <c r="M24" s="77">
        <v>211</v>
      </c>
      <c r="N24" s="79">
        <f t="shared" si="4"/>
        <v>11.223404255319149</v>
      </c>
      <c r="O24" s="217"/>
      <c r="P24" s="230">
        <v>820</v>
      </c>
      <c r="Q24" s="79">
        <f t="shared" si="2"/>
        <v>43.61702127659575</v>
      </c>
      <c r="R24" s="80"/>
      <c r="S24" s="44"/>
      <c r="T24" s="42"/>
      <c r="U24" s="72" t="s">
        <v>126</v>
      </c>
      <c r="V24" s="34"/>
      <c r="W24" s="35"/>
      <c r="X24" s="36">
        <v>1880</v>
      </c>
      <c r="Y24" s="179">
        <v>1345</v>
      </c>
      <c r="AA24" s="43"/>
      <c r="AB24" s="38"/>
      <c r="AC24" s="38"/>
      <c r="AD24" s="37"/>
      <c r="AE24" s="40"/>
    </row>
    <row r="25" spans="1:32" s="41" customFormat="1" ht="18" customHeight="1">
      <c r="A25" s="72"/>
      <c r="B25" s="73" t="s">
        <v>185</v>
      </c>
      <c r="C25" s="42"/>
      <c r="D25" s="42"/>
      <c r="E25" s="54" t="s">
        <v>106</v>
      </c>
      <c r="F25" s="74">
        <v>445</v>
      </c>
      <c r="G25" s="75"/>
      <c r="H25" s="76">
        <v>287</v>
      </c>
      <c r="I25" s="76"/>
      <c r="J25" s="77">
        <v>277</v>
      </c>
      <c r="K25" s="91">
        <f t="shared" si="3"/>
        <v>96.515679442508713</v>
      </c>
      <c r="L25" s="44"/>
      <c r="M25" s="77">
        <v>114</v>
      </c>
      <c r="N25" s="79">
        <f t="shared" si="4"/>
        <v>39.721254355400696</v>
      </c>
      <c r="O25" s="217"/>
      <c r="P25" s="230">
        <v>275</v>
      </c>
      <c r="Q25" s="79">
        <f t="shared" si="2"/>
        <v>95.818815331010455</v>
      </c>
      <c r="R25" s="80"/>
      <c r="S25" s="44"/>
      <c r="T25" s="42"/>
      <c r="U25" s="72" t="s">
        <v>127</v>
      </c>
      <c r="V25" s="34"/>
      <c r="W25" s="35"/>
      <c r="X25" s="36">
        <v>287</v>
      </c>
      <c r="Y25" s="179">
        <v>287</v>
      </c>
      <c r="AA25" s="43"/>
      <c r="AB25" s="38"/>
      <c r="AC25" s="38"/>
      <c r="AD25" s="37"/>
      <c r="AE25" s="40"/>
    </row>
    <row r="26" spans="1:32" s="41" customFormat="1" ht="18" customHeight="1">
      <c r="A26" s="72"/>
      <c r="B26" s="73" t="s">
        <v>186</v>
      </c>
      <c r="C26" s="42"/>
      <c r="D26" s="42"/>
      <c r="E26" s="54" t="s">
        <v>106</v>
      </c>
      <c r="F26" s="74">
        <v>242</v>
      </c>
      <c r="G26" s="75"/>
      <c r="H26" s="76">
        <v>109</v>
      </c>
      <c r="I26" s="76"/>
      <c r="J26" s="77">
        <v>98</v>
      </c>
      <c r="K26" s="91">
        <f t="shared" si="3"/>
        <v>89.908256880733944</v>
      </c>
      <c r="L26" s="44"/>
      <c r="M26" s="77">
        <v>77</v>
      </c>
      <c r="N26" s="79">
        <f t="shared" si="4"/>
        <v>70.642201834862391</v>
      </c>
      <c r="O26" s="217"/>
      <c r="P26" s="230">
        <v>106</v>
      </c>
      <c r="Q26" s="79">
        <f t="shared" si="2"/>
        <v>97.247706422018354</v>
      </c>
      <c r="R26" s="80"/>
      <c r="S26" s="44"/>
      <c r="T26" s="42"/>
      <c r="U26" s="72" t="s">
        <v>128</v>
      </c>
      <c r="V26" s="34"/>
      <c r="W26" s="35"/>
      <c r="X26" s="36">
        <v>109</v>
      </c>
      <c r="Y26" s="179">
        <v>109</v>
      </c>
      <c r="AA26" s="43"/>
      <c r="AB26" s="38"/>
      <c r="AC26" s="38"/>
      <c r="AD26" s="37"/>
      <c r="AE26" s="40"/>
    </row>
    <row r="27" spans="1:32" s="41" customFormat="1" ht="18" customHeight="1">
      <c r="A27" s="72"/>
      <c r="B27" s="73" t="s">
        <v>187</v>
      </c>
      <c r="C27" s="42"/>
      <c r="D27" s="42"/>
      <c r="E27" s="54" t="s">
        <v>106</v>
      </c>
      <c r="F27" s="74">
        <v>350</v>
      </c>
      <c r="G27" s="75"/>
      <c r="H27" s="76">
        <v>134</v>
      </c>
      <c r="I27" s="76"/>
      <c r="J27" s="77">
        <v>133</v>
      </c>
      <c r="K27" s="91">
        <f t="shared" si="3"/>
        <v>99.253731343283576</v>
      </c>
      <c r="L27" s="44"/>
      <c r="M27" s="77">
        <v>42</v>
      </c>
      <c r="N27" s="79">
        <f t="shared" si="4"/>
        <v>31.343283582089555</v>
      </c>
      <c r="O27" s="217"/>
      <c r="P27" s="230">
        <v>136</v>
      </c>
      <c r="Q27" s="79">
        <f t="shared" si="2"/>
        <v>101.49253731343283</v>
      </c>
      <c r="R27" s="80"/>
      <c r="S27" s="44"/>
      <c r="T27" s="42"/>
      <c r="U27" s="72" t="s">
        <v>160</v>
      </c>
      <c r="V27" s="34"/>
      <c r="W27" s="35"/>
      <c r="X27" s="36">
        <v>134</v>
      </c>
      <c r="Y27" s="179">
        <v>134</v>
      </c>
      <c r="AA27" s="43"/>
      <c r="AB27" s="38"/>
      <c r="AC27" s="38"/>
      <c r="AD27" s="37"/>
      <c r="AE27" s="40"/>
    </row>
    <row r="28" spans="1:32" s="41" customFormat="1" ht="18" customHeight="1">
      <c r="A28" s="72"/>
      <c r="B28" s="73" t="s">
        <v>188</v>
      </c>
      <c r="C28" s="42"/>
      <c r="D28" s="42"/>
      <c r="E28" s="54" t="s">
        <v>106</v>
      </c>
      <c r="F28" s="74">
        <v>325</v>
      </c>
      <c r="G28" s="75"/>
      <c r="H28" s="76">
        <v>268</v>
      </c>
      <c r="I28" s="76"/>
      <c r="J28" s="77">
        <v>268</v>
      </c>
      <c r="K28" s="91">
        <f t="shared" si="3"/>
        <v>99.628252788104092</v>
      </c>
      <c r="L28" s="44"/>
      <c r="M28" s="77">
        <v>141</v>
      </c>
      <c r="N28" s="79">
        <f t="shared" si="4"/>
        <v>52.611940298507463</v>
      </c>
      <c r="O28" s="217"/>
      <c r="P28" s="230">
        <v>294</v>
      </c>
      <c r="Q28" s="79">
        <f t="shared" si="2"/>
        <v>109.70149253731343</v>
      </c>
      <c r="R28" s="80"/>
      <c r="S28" s="44"/>
      <c r="T28" s="42"/>
      <c r="U28" s="72" t="s">
        <v>161</v>
      </c>
      <c r="V28" s="34"/>
      <c r="W28" s="35"/>
      <c r="X28" s="36">
        <v>269</v>
      </c>
      <c r="Y28" s="179">
        <v>268</v>
      </c>
      <c r="AA28" s="43"/>
      <c r="AB28" s="38"/>
      <c r="AC28" s="38"/>
      <c r="AD28" s="37"/>
      <c r="AE28" s="40"/>
    </row>
    <row r="29" spans="1:32" s="41" customFormat="1" ht="18" customHeight="1">
      <c r="A29" s="72"/>
      <c r="B29" s="73" t="s">
        <v>189</v>
      </c>
      <c r="C29" s="42"/>
      <c r="D29" s="42"/>
      <c r="E29" s="54" t="s">
        <v>106</v>
      </c>
      <c r="F29" s="74">
        <v>182</v>
      </c>
      <c r="G29" s="75"/>
      <c r="H29" s="76">
        <v>118</v>
      </c>
      <c r="I29" s="76"/>
      <c r="J29" s="77">
        <v>95</v>
      </c>
      <c r="K29" s="91">
        <f t="shared" si="3"/>
        <v>80.508474576271183</v>
      </c>
      <c r="L29" s="44"/>
      <c r="M29" s="77">
        <v>82</v>
      </c>
      <c r="N29" s="79">
        <f t="shared" si="4"/>
        <v>69.491525423728817</v>
      </c>
      <c r="O29" s="217"/>
      <c r="P29" s="230">
        <v>113</v>
      </c>
      <c r="Q29" s="79">
        <f t="shared" si="2"/>
        <v>95.762711864406782</v>
      </c>
      <c r="R29" s="80"/>
      <c r="S29" s="44"/>
      <c r="T29" s="42"/>
      <c r="U29" s="72" t="s">
        <v>133</v>
      </c>
      <c r="V29" s="34"/>
      <c r="W29" s="35"/>
      <c r="X29" s="36">
        <v>118</v>
      </c>
      <c r="Y29" s="179">
        <v>118</v>
      </c>
      <c r="AA29" s="43"/>
      <c r="AB29" s="38"/>
      <c r="AC29" s="38"/>
      <c r="AD29" s="37"/>
      <c r="AE29" s="40"/>
    </row>
    <row r="30" spans="1:32" s="3" customFormat="1" ht="22.5" customHeight="1">
      <c r="B30" s="2" t="s">
        <v>0</v>
      </c>
      <c r="C30" s="4">
        <v>19.100000000000001</v>
      </c>
      <c r="D30" s="1" t="s">
        <v>218</v>
      </c>
      <c r="E30" s="1"/>
      <c r="F30" s="1"/>
      <c r="G30" s="1"/>
      <c r="H30" s="1"/>
      <c r="I30" s="1"/>
      <c r="J30" s="83"/>
      <c r="K30" s="83"/>
      <c r="L30" s="4"/>
      <c r="M30" s="83"/>
      <c r="N30" s="6"/>
      <c r="O30" s="7"/>
      <c r="P30" s="6"/>
      <c r="Q30" s="6"/>
      <c r="R30" s="7"/>
      <c r="S30" s="7"/>
      <c r="U30" s="8"/>
      <c r="V30" s="9"/>
      <c r="W30" s="9"/>
      <c r="X30" s="10"/>
      <c r="Y30" s="176"/>
      <c r="AA30" s="10"/>
      <c r="AB30" s="10"/>
      <c r="AC30" s="10"/>
      <c r="AD30" s="10"/>
    </row>
    <row r="31" spans="1:32" s="11" customFormat="1" ht="21" customHeight="1">
      <c r="B31" s="12" t="s">
        <v>154</v>
      </c>
      <c r="C31" s="4">
        <v>19.100000000000001</v>
      </c>
      <c r="D31" s="84" t="s">
        <v>225</v>
      </c>
      <c r="E31" s="18"/>
      <c r="F31" s="18"/>
      <c r="G31" s="18"/>
      <c r="H31" s="18"/>
      <c r="I31" s="18"/>
      <c r="J31" s="16"/>
      <c r="K31" s="16"/>
      <c r="L31" s="17"/>
      <c r="M31" s="16"/>
      <c r="N31" s="16"/>
      <c r="O31" s="17"/>
      <c r="P31" s="16"/>
      <c r="Q31" s="16"/>
      <c r="R31" s="17"/>
      <c r="S31" s="17"/>
      <c r="U31" s="18"/>
      <c r="V31" s="19"/>
      <c r="W31" s="19"/>
      <c r="X31" s="20"/>
      <c r="Y31" s="177"/>
      <c r="AA31" s="20"/>
      <c r="AB31" s="20"/>
      <c r="AC31" s="20"/>
      <c r="AD31" s="20"/>
      <c r="AF31" s="20"/>
    </row>
    <row r="32" spans="1:32" s="11" customFormat="1" ht="14.25" customHeight="1">
      <c r="B32" s="13"/>
      <c r="C32" s="17"/>
      <c r="D32" s="18"/>
      <c r="E32" s="18"/>
      <c r="F32" s="18"/>
      <c r="G32" s="18"/>
      <c r="H32" s="18"/>
      <c r="I32" s="18"/>
      <c r="J32" s="16"/>
      <c r="K32" s="16"/>
      <c r="L32" s="17"/>
      <c r="M32" s="16"/>
      <c r="N32" s="16"/>
      <c r="O32" s="17"/>
      <c r="P32" s="16"/>
      <c r="Q32" s="16"/>
      <c r="R32" s="17"/>
      <c r="S32" s="17"/>
      <c r="U32" s="21" t="s">
        <v>153</v>
      </c>
      <c r="V32" s="19"/>
      <c r="W32" s="19"/>
      <c r="X32" s="20"/>
      <c r="Y32" s="177"/>
      <c r="AA32" s="20"/>
      <c r="AB32" s="20"/>
      <c r="AC32" s="20"/>
      <c r="AD32" s="20"/>
      <c r="AF32" s="20"/>
    </row>
    <row r="33" spans="1:31" s="28" customFormat="1" ht="3" customHeight="1">
      <c r="A33" s="22"/>
      <c r="B33" s="23"/>
      <c r="C33" s="22"/>
      <c r="D33" s="22"/>
      <c r="E33" s="22"/>
      <c r="F33" s="22"/>
      <c r="G33" s="22"/>
      <c r="H33" s="22"/>
      <c r="I33" s="22"/>
      <c r="J33" s="24"/>
      <c r="K33" s="24"/>
      <c r="L33" s="22"/>
      <c r="M33" s="24"/>
      <c r="N33" s="24"/>
      <c r="O33" s="22"/>
      <c r="P33" s="24"/>
      <c r="Q33" s="24"/>
      <c r="R33" s="22"/>
      <c r="S33" s="22"/>
      <c r="T33" s="25"/>
      <c r="U33" s="26"/>
      <c r="V33" s="27"/>
      <c r="Y33" s="178"/>
    </row>
    <row r="34" spans="1:31" s="41" customFormat="1" ht="21.75" customHeight="1">
      <c r="A34" s="29"/>
      <c r="B34" s="30"/>
      <c r="C34" s="31"/>
      <c r="D34" s="31"/>
      <c r="E34" s="31"/>
      <c r="F34" s="32"/>
      <c r="G34" s="33"/>
      <c r="H34" s="32"/>
      <c r="I34" s="33"/>
      <c r="J34" s="293" t="s">
        <v>96</v>
      </c>
      <c r="K34" s="294"/>
      <c r="L34" s="294"/>
      <c r="M34" s="294"/>
      <c r="N34" s="294"/>
      <c r="O34" s="294"/>
      <c r="P34" s="294"/>
      <c r="Q34" s="294"/>
      <c r="R34" s="295"/>
      <c r="S34" s="31"/>
      <c r="T34" s="31"/>
      <c r="U34" s="29"/>
      <c r="V34" s="34"/>
      <c r="W34" s="35"/>
      <c r="X34" s="36"/>
      <c r="Y34" s="179"/>
      <c r="AA34" s="39"/>
      <c r="AB34" s="38"/>
      <c r="AC34" s="38"/>
      <c r="AD34" s="37"/>
      <c r="AE34" s="40"/>
    </row>
    <row r="35" spans="1:31" s="41" customFormat="1" ht="18" customHeight="1">
      <c r="A35" s="296" t="s">
        <v>155</v>
      </c>
      <c r="B35" s="296"/>
      <c r="C35" s="296"/>
      <c r="D35" s="296"/>
      <c r="E35" s="42"/>
      <c r="F35" s="297" t="s">
        <v>123</v>
      </c>
      <c r="G35" s="298"/>
      <c r="H35" s="297" t="s">
        <v>124</v>
      </c>
      <c r="I35" s="298"/>
      <c r="J35" s="300" t="s">
        <v>95</v>
      </c>
      <c r="K35" s="299"/>
      <c r="L35" s="304"/>
      <c r="M35" s="299" t="s">
        <v>169</v>
      </c>
      <c r="N35" s="294"/>
      <c r="O35" s="295"/>
      <c r="P35" s="299" t="s">
        <v>215</v>
      </c>
      <c r="Q35" s="294"/>
      <c r="R35" s="295"/>
      <c r="S35" s="42"/>
      <c r="T35" s="296" t="s">
        <v>156</v>
      </c>
      <c r="U35" s="296"/>
      <c r="V35" s="34"/>
      <c r="W35" s="35"/>
      <c r="X35" s="36"/>
      <c r="Y35" s="179"/>
      <c r="AA35" s="296"/>
      <c r="AB35" s="296"/>
      <c r="AC35" s="296"/>
      <c r="AD35" s="296"/>
      <c r="AE35" s="40"/>
    </row>
    <row r="36" spans="1:31" s="41" customFormat="1" ht="18" customHeight="1">
      <c r="A36" s="296"/>
      <c r="B36" s="296"/>
      <c r="C36" s="296"/>
      <c r="D36" s="296"/>
      <c r="E36" s="42"/>
      <c r="F36" s="297" t="s">
        <v>99</v>
      </c>
      <c r="G36" s="298"/>
      <c r="H36" s="297" t="s">
        <v>100</v>
      </c>
      <c r="I36" s="298"/>
      <c r="J36" s="44" t="s">
        <v>101</v>
      </c>
      <c r="K36" s="291" t="s">
        <v>102</v>
      </c>
      <c r="L36" s="292"/>
      <c r="M36" s="44" t="s">
        <v>101</v>
      </c>
      <c r="N36" s="291" t="s">
        <v>102</v>
      </c>
      <c r="O36" s="292"/>
      <c r="P36" s="44" t="s">
        <v>101</v>
      </c>
      <c r="Q36" s="291" t="s">
        <v>102</v>
      </c>
      <c r="R36" s="292"/>
      <c r="S36" s="42"/>
      <c r="T36" s="296"/>
      <c r="U36" s="296"/>
      <c r="V36" s="34"/>
      <c r="W36" s="35"/>
      <c r="X36" s="36"/>
      <c r="Y36" s="179"/>
      <c r="AA36" s="296"/>
      <c r="AB36" s="296"/>
      <c r="AC36" s="296"/>
      <c r="AD36" s="296"/>
      <c r="AE36" s="40"/>
    </row>
    <row r="37" spans="1:31" s="41" customFormat="1" ht="18" customHeight="1">
      <c r="A37" s="45"/>
      <c r="B37" s="46"/>
      <c r="C37" s="47"/>
      <c r="D37" s="47"/>
      <c r="E37" s="47"/>
      <c r="F37" s="301" t="s">
        <v>103</v>
      </c>
      <c r="G37" s="302"/>
      <c r="H37" s="48"/>
      <c r="I37" s="49"/>
      <c r="J37" s="50" t="s">
        <v>104</v>
      </c>
      <c r="K37" s="301" t="s">
        <v>105</v>
      </c>
      <c r="L37" s="302"/>
      <c r="M37" s="50" t="s">
        <v>104</v>
      </c>
      <c r="N37" s="301" t="s">
        <v>105</v>
      </c>
      <c r="O37" s="302"/>
      <c r="P37" s="50" t="s">
        <v>104</v>
      </c>
      <c r="Q37" s="301" t="s">
        <v>105</v>
      </c>
      <c r="R37" s="302"/>
      <c r="S37" s="47"/>
      <c r="T37" s="47"/>
      <c r="U37" s="45"/>
      <c r="V37" s="34"/>
      <c r="W37" s="35"/>
      <c r="X37" s="36"/>
      <c r="Y37" s="179"/>
      <c r="AA37" s="43"/>
      <c r="AB37" s="38"/>
      <c r="AC37" s="38"/>
      <c r="AD37" s="37"/>
      <c r="AE37" s="40"/>
    </row>
    <row r="38" spans="1:31" s="71" customFormat="1" ht="18" customHeight="1">
      <c r="B38" s="288"/>
      <c r="C38" s="288"/>
      <c r="D38" s="288"/>
      <c r="E38" s="289"/>
      <c r="F38" s="308" t="s">
        <v>125</v>
      </c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  <c r="R38" s="303"/>
      <c r="S38" s="290"/>
      <c r="T38" s="288"/>
      <c r="U38" s="288"/>
      <c r="V38" s="82"/>
      <c r="W38" s="65"/>
      <c r="X38" s="66"/>
      <c r="Y38" s="181"/>
      <c r="Z38" s="68"/>
      <c r="AA38" s="69"/>
      <c r="AB38" s="68"/>
      <c r="AC38" s="68"/>
      <c r="AD38" s="67"/>
      <c r="AE38" s="70"/>
    </row>
    <row r="39" spans="1:31" s="41" customFormat="1" ht="17.25" customHeight="1">
      <c r="A39" s="72"/>
      <c r="B39" s="73" t="s">
        <v>190</v>
      </c>
      <c r="C39" s="42"/>
      <c r="D39" s="42"/>
      <c r="E39" s="54" t="s">
        <v>106</v>
      </c>
      <c r="F39" s="74">
        <v>1966</v>
      </c>
      <c r="G39" s="75"/>
      <c r="H39" s="76">
        <v>1135</v>
      </c>
      <c r="I39" s="76"/>
      <c r="J39" s="77">
        <v>910</v>
      </c>
      <c r="K39" s="91">
        <f>(J39/X39)*100</f>
        <v>80.1762114537445</v>
      </c>
      <c r="L39" s="44"/>
      <c r="M39" s="77">
        <v>583</v>
      </c>
      <c r="N39" s="79">
        <f>(M39/H39)*100</f>
        <v>51.36563876651983</v>
      </c>
      <c r="O39" s="80"/>
      <c r="P39" s="232">
        <v>892</v>
      </c>
      <c r="Q39" s="79">
        <f>(P39/H39)*100</f>
        <v>78.590308370044042</v>
      </c>
      <c r="R39" s="217"/>
      <c r="S39" s="44"/>
      <c r="T39" s="42"/>
      <c r="U39" s="73" t="s">
        <v>131</v>
      </c>
      <c r="V39" s="34"/>
      <c r="W39" s="35"/>
      <c r="X39" s="36">
        <v>1135</v>
      </c>
      <c r="Y39" s="179">
        <v>1135</v>
      </c>
      <c r="Z39" s="72"/>
      <c r="AA39" s="43"/>
      <c r="AB39" s="38"/>
      <c r="AC39" s="38"/>
      <c r="AD39" s="37"/>
      <c r="AE39" s="40"/>
    </row>
    <row r="40" spans="1:31" s="71" customFormat="1" ht="18" customHeight="1">
      <c r="B40" s="52"/>
      <c r="C40" s="52"/>
      <c r="D40" s="52"/>
      <c r="E40" s="287"/>
      <c r="F40" s="306" t="s">
        <v>108</v>
      </c>
      <c r="G40" s="305"/>
      <c r="H40" s="305"/>
      <c r="I40" s="305"/>
      <c r="J40" s="305"/>
      <c r="K40" s="305"/>
      <c r="L40" s="305"/>
      <c r="M40" s="305"/>
      <c r="N40" s="305"/>
      <c r="O40" s="305"/>
      <c r="P40" s="305"/>
      <c r="Q40" s="305"/>
      <c r="R40" s="307"/>
      <c r="S40" s="286"/>
      <c r="T40" s="52"/>
      <c r="U40" s="52"/>
      <c r="V40" s="82"/>
      <c r="W40" s="65"/>
      <c r="X40" s="66"/>
      <c r="Y40" s="181"/>
      <c r="Z40" s="68"/>
      <c r="AA40" s="69"/>
      <c r="AB40" s="68"/>
      <c r="AC40" s="68"/>
      <c r="AE40" s="70"/>
    </row>
    <row r="41" spans="1:31" s="41" customFormat="1" ht="17.25" customHeight="1">
      <c r="A41" s="72"/>
      <c r="B41" s="73" t="s">
        <v>191</v>
      </c>
      <c r="C41" s="42"/>
      <c r="D41" s="42"/>
      <c r="E41" s="54" t="s">
        <v>106</v>
      </c>
      <c r="F41" s="74">
        <v>960</v>
      </c>
      <c r="G41" s="75"/>
      <c r="H41" s="76">
        <v>782</v>
      </c>
      <c r="I41" s="76"/>
      <c r="J41" s="77">
        <v>786</v>
      </c>
      <c r="K41" s="91">
        <f>(J41/X41)*100</f>
        <v>100.51150895140665</v>
      </c>
      <c r="L41" s="44"/>
      <c r="M41" s="77">
        <v>641</v>
      </c>
      <c r="N41" s="79">
        <f>(M41/H41)*100</f>
        <v>81.969309462915589</v>
      </c>
      <c r="O41" s="217"/>
      <c r="P41" s="232">
        <v>767</v>
      </c>
      <c r="Q41" s="79">
        <f t="shared" ref="Q41:Q57" si="5">(P41/H41)*100</f>
        <v>98.081841432225062</v>
      </c>
      <c r="R41" s="80"/>
      <c r="S41" s="44"/>
      <c r="T41" s="42"/>
      <c r="U41" s="72" t="s">
        <v>109</v>
      </c>
      <c r="V41" s="34"/>
      <c r="W41" s="35"/>
      <c r="X41" s="36">
        <v>782</v>
      </c>
      <c r="Y41" s="179">
        <v>957</v>
      </c>
      <c r="Z41" s="72"/>
      <c r="AA41" s="43"/>
      <c r="AB41" s="38"/>
      <c r="AC41" s="38"/>
      <c r="AE41" s="40"/>
    </row>
    <row r="42" spans="1:31" s="41" customFormat="1" ht="17.25" customHeight="1">
      <c r="A42" s="72"/>
      <c r="B42" s="73" t="s">
        <v>192</v>
      </c>
      <c r="C42" s="42"/>
      <c r="D42" s="42"/>
      <c r="E42" s="54" t="s">
        <v>106</v>
      </c>
      <c r="F42" s="74">
        <v>198</v>
      </c>
      <c r="G42" s="75"/>
      <c r="H42" s="76">
        <v>152</v>
      </c>
      <c r="I42" s="76"/>
      <c r="J42" s="77">
        <v>55</v>
      </c>
      <c r="K42" s="91">
        <f>(J42/X42)*100</f>
        <v>36.184210526315788</v>
      </c>
      <c r="L42" s="44"/>
      <c r="M42" s="77">
        <v>69</v>
      </c>
      <c r="N42" s="79">
        <f>(M42/H42)*100</f>
        <v>45.394736842105267</v>
      </c>
      <c r="O42" s="217"/>
      <c r="P42" s="232">
        <v>59</v>
      </c>
      <c r="Q42" s="79">
        <f t="shared" si="5"/>
        <v>38.815789473684212</v>
      </c>
      <c r="R42" s="80"/>
      <c r="S42" s="44"/>
      <c r="T42" s="42"/>
      <c r="U42" s="72" t="s">
        <v>115</v>
      </c>
      <c r="V42" s="34"/>
      <c r="W42" s="35"/>
      <c r="X42" s="36">
        <v>152</v>
      </c>
      <c r="Y42" s="179">
        <v>152</v>
      </c>
      <c r="Z42" s="72"/>
      <c r="AA42" s="43"/>
      <c r="AB42" s="38"/>
      <c r="AC42" s="38"/>
      <c r="AE42" s="40"/>
    </row>
    <row r="43" spans="1:31" s="41" customFormat="1" ht="17.25" customHeight="1">
      <c r="A43" s="72"/>
      <c r="B43" s="73" t="s">
        <v>193</v>
      </c>
      <c r="C43" s="42"/>
      <c r="D43" s="42"/>
      <c r="E43" s="54" t="s">
        <v>106</v>
      </c>
      <c r="F43" s="74">
        <v>363</v>
      </c>
      <c r="G43" s="75"/>
      <c r="H43" s="76">
        <v>200</v>
      </c>
      <c r="I43" s="76"/>
      <c r="J43" s="77">
        <v>200</v>
      </c>
      <c r="K43" s="91">
        <f>(J43/X43)*100</f>
        <v>100</v>
      </c>
      <c r="L43" s="44"/>
      <c r="M43" s="77">
        <v>83</v>
      </c>
      <c r="N43" s="79">
        <f>(M43/H43)*100</f>
        <v>41.5</v>
      </c>
      <c r="O43" s="217"/>
      <c r="P43" s="232">
        <v>202</v>
      </c>
      <c r="Q43" s="79">
        <f t="shared" si="5"/>
        <v>101</v>
      </c>
      <c r="R43" s="80"/>
      <c r="S43" s="44"/>
      <c r="T43" s="42"/>
      <c r="U43" s="72" t="s">
        <v>114</v>
      </c>
      <c r="V43" s="34"/>
      <c r="W43" s="35"/>
      <c r="X43" s="36">
        <v>200</v>
      </c>
      <c r="Y43" s="179">
        <v>200</v>
      </c>
      <c r="Z43" s="72"/>
      <c r="AA43" s="43"/>
      <c r="AB43" s="38"/>
      <c r="AC43" s="38"/>
      <c r="AE43" s="40"/>
    </row>
    <row r="44" spans="1:31" s="71" customFormat="1" ht="18" customHeight="1">
      <c r="B44" s="52"/>
      <c r="C44" s="52"/>
      <c r="D44" s="52"/>
      <c r="E44" s="287"/>
      <c r="F44" s="306" t="s">
        <v>162</v>
      </c>
      <c r="G44" s="305"/>
      <c r="H44" s="305"/>
      <c r="I44" s="305"/>
      <c r="J44" s="305"/>
      <c r="K44" s="305"/>
      <c r="L44" s="305"/>
      <c r="M44" s="305"/>
      <c r="N44" s="305"/>
      <c r="O44" s="305"/>
      <c r="P44" s="305"/>
      <c r="Q44" s="305"/>
      <c r="R44" s="307"/>
      <c r="S44" s="286"/>
      <c r="T44" s="52"/>
      <c r="U44" s="52"/>
      <c r="V44" s="82"/>
      <c r="W44" s="65"/>
      <c r="X44" s="66"/>
      <c r="Y44" s="181"/>
      <c r="Z44" s="68"/>
      <c r="AA44" s="69"/>
      <c r="AB44" s="68"/>
      <c r="AC44" s="68"/>
      <c r="AE44" s="70"/>
    </row>
    <row r="45" spans="1:31" s="41" customFormat="1" ht="17.25" customHeight="1">
      <c r="A45" s="72"/>
      <c r="B45" s="73" t="s">
        <v>194</v>
      </c>
      <c r="C45" s="42"/>
      <c r="D45" s="42"/>
      <c r="E45" s="54" t="s">
        <v>106</v>
      </c>
      <c r="F45" s="74">
        <v>18850</v>
      </c>
      <c r="G45" s="75"/>
      <c r="H45" s="76">
        <v>7480</v>
      </c>
      <c r="I45" s="76"/>
      <c r="J45" s="77">
        <v>6397</v>
      </c>
      <c r="K45" s="91">
        <f>(J45/X45)*100</f>
        <v>85.521390374331546</v>
      </c>
      <c r="L45" s="44"/>
      <c r="M45" s="77">
        <v>5185</v>
      </c>
      <c r="N45" s="79">
        <f>(M45/H45)*100</f>
        <v>69.318181818181827</v>
      </c>
      <c r="O45" s="217"/>
      <c r="P45" s="230">
        <v>5061</v>
      </c>
      <c r="Q45" s="79">
        <f t="shared" si="5"/>
        <v>67.660427807486627</v>
      </c>
      <c r="R45" s="80"/>
      <c r="S45" s="44"/>
      <c r="T45" s="42"/>
      <c r="U45" s="72" t="s">
        <v>111</v>
      </c>
      <c r="V45" s="34"/>
      <c r="W45" s="35"/>
      <c r="X45" s="36">
        <v>7480</v>
      </c>
      <c r="Y45" s="179">
        <v>7480</v>
      </c>
      <c r="Z45" s="72"/>
      <c r="AA45" s="43"/>
      <c r="AB45" s="38"/>
      <c r="AC45" s="38"/>
      <c r="AE45" s="40"/>
    </row>
    <row r="46" spans="1:31" s="41" customFormat="1" ht="17.25" customHeight="1">
      <c r="A46" s="72"/>
      <c r="B46" s="73" t="s">
        <v>195</v>
      </c>
      <c r="C46" s="42"/>
      <c r="D46" s="42"/>
      <c r="E46" s="54" t="s">
        <v>106</v>
      </c>
      <c r="F46" s="74">
        <v>11000</v>
      </c>
      <c r="G46" s="75"/>
      <c r="H46" s="76">
        <v>5846</v>
      </c>
      <c r="I46" s="76"/>
      <c r="J46" s="77">
        <v>3960</v>
      </c>
      <c r="K46" s="91">
        <f>(J46/X46)*100</f>
        <v>67.715458276333777</v>
      </c>
      <c r="L46" s="44"/>
      <c r="M46" s="77">
        <v>4252</v>
      </c>
      <c r="N46" s="79">
        <f>(M46/H46)*100</f>
        <v>72.733492986657538</v>
      </c>
      <c r="O46" s="217"/>
      <c r="P46" s="230">
        <v>4207</v>
      </c>
      <c r="Q46" s="79">
        <f t="shared" si="5"/>
        <v>71.963735887786513</v>
      </c>
      <c r="R46" s="80"/>
      <c r="S46" s="44"/>
      <c r="T46" s="42"/>
      <c r="U46" s="72" t="s">
        <v>112</v>
      </c>
      <c r="V46" s="34"/>
      <c r="W46" s="35"/>
      <c r="X46" s="36">
        <v>5848</v>
      </c>
      <c r="Y46" s="179">
        <v>5848</v>
      </c>
      <c r="Z46" s="72"/>
      <c r="AA46" s="43"/>
      <c r="AB46" s="38"/>
      <c r="AC46" s="38"/>
      <c r="AE46" s="40"/>
    </row>
    <row r="47" spans="1:31" s="71" customFormat="1" ht="18" customHeight="1">
      <c r="B47" s="52"/>
      <c r="C47" s="52"/>
      <c r="D47" s="52"/>
      <c r="E47" s="287"/>
      <c r="F47" s="306" t="s">
        <v>163</v>
      </c>
      <c r="G47" s="305"/>
      <c r="H47" s="305"/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286"/>
      <c r="T47" s="52"/>
      <c r="U47" s="52"/>
      <c r="V47" s="82"/>
      <c r="W47" s="65"/>
      <c r="X47" s="66"/>
      <c r="Y47" s="181"/>
      <c r="Z47" s="68"/>
      <c r="AA47" s="69"/>
      <c r="AB47" s="68"/>
      <c r="AC47" s="68"/>
      <c r="AD47" s="67"/>
      <c r="AE47" s="70"/>
    </row>
    <row r="48" spans="1:31" s="41" customFormat="1" ht="17.25" customHeight="1">
      <c r="A48" s="72"/>
      <c r="B48" s="73" t="s">
        <v>196</v>
      </c>
      <c r="C48" s="42"/>
      <c r="D48" s="42"/>
      <c r="E48" s="54" t="s">
        <v>106</v>
      </c>
      <c r="F48" s="74">
        <v>226</v>
      </c>
      <c r="G48" s="75"/>
      <c r="H48" s="76">
        <v>219</v>
      </c>
      <c r="I48" s="76"/>
      <c r="J48" s="77">
        <v>168</v>
      </c>
      <c r="K48" s="91">
        <f>(J48/X48)*100</f>
        <v>76.712328767123282</v>
      </c>
      <c r="L48" s="44"/>
      <c r="M48" s="77">
        <v>168</v>
      </c>
      <c r="N48" s="79">
        <f>(M48/H48)*100</f>
        <v>76.712328767123282</v>
      </c>
      <c r="O48" s="217"/>
      <c r="P48" s="232">
        <v>167</v>
      </c>
      <c r="Q48" s="79">
        <f t="shared" si="5"/>
        <v>76.25570776255708</v>
      </c>
      <c r="R48" s="80"/>
      <c r="S48" s="44"/>
      <c r="T48" s="42"/>
      <c r="U48" s="73" t="s">
        <v>164</v>
      </c>
      <c r="V48" s="34"/>
      <c r="W48" s="35"/>
      <c r="X48" s="36">
        <v>219</v>
      </c>
      <c r="Y48" s="179">
        <v>219</v>
      </c>
      <c r="AA48" s="43"/>
      <c r="AB48" s="38"/>
      <c r="AC48" s="38"/>
      <c r="AD48" s="37"/>
      <c r="AE48" s="40"/>
    </row>
    <row r="49" spans="1:32" s="41" customFormat="1" ht="17.25" customHeight="1">
      <c r="A49" s="72"/>
      <c r="B49" s="73" t="s">
        <v>197</v>
      </c>
      <c r="C49" s="42"/>
      <c r="D49" s="42"/>
      <c r="E49" s="54" t="s">
        <v>106</v>
      </c>
      <c r="F49" s="74">
        <v>420</v>
      </c>
      <c r="G49" s="75"/>
      <c r="H49" s="76">
        <v>390</v>
      </c>
      <c r="I49" s="76"/>
      <c r="J49" s="77">
        <v>294</v>
      </c>
      <c r="K49" s="91">
        <f>(J49/X49)*100</f>
        <v>75.384615384615387</v>
      </c>
      <c r="L49" s="44"/>
      <c r="M49" s="77">
        <v>307</v>
      </c>
      <c r="N49" s="79">
        <f>(M49/H49)*100</f>
        <v>78.717948717948715</v>
      </c>
      <c r="O49" s="217"/>
      <c r="P49" s="232">
        <v>317</v>
      </c>
      <c r="Q49" s="79">
        <f t="shared" si="5"/>
        <v>81.282051282051285</v>
      </c>
      <c r="R49" s="80"/>
      <c r="S49" s="44"/>
      <c r="T49" s="42"/>
      <c r="U49" s="73" t="s">
        <v>165</v>
      </c>
      <c r="V49" s="34"/>
      <c r="W49" s="35"/>
      <c r="X49" s="36">
        <v>390</v>
      </c>
      <c r="Y49" s="179">
        <v>390</v>
      </c>
      <c r="AA49" s="43"/>
      <c r="AB49" s="38"/>
      <c r="AC49" s="38"/>
      <c r="AD49" s="37"/>
      <c r="AE49" s="40"/>
    </row>
    <row r="50" spans="1:32" s="41" customFormat="1" ht="17.25" customHeight="1">
      <c r="A50" s="72"/>
      <c r="B50" s="85" t="s">
        <v>198</v>
      </c>
      <c r="C50" s="42"/>
      <c r="D50" s="42"/>
      <c r="E50" s="54" t="s">
        <v>106</v>
      </c>
      <c r="F50" s="74">
        <v>120</v>
      </c>
      <c r="G50" s="75"/>
      <c r="H50" s="76">
        <v>105</v>
      </c>
      <c r="I50" s="76"/>
      <c r="J50" s="77">
        <v>84</v>
      </c>
      <c r="K50" s="91">
        <f>(J50/X50)*100</f>
        <v>80</v>
      </c>
      <c r="L50" s="44"/>
      <c r="M50" s="77">
        <v>55</v>
      </c>
      <c r="N50" s="79">
        <f>(M50/H50)*100</f>
        <v>52.380952380952387</v>
      </c>
      <c r="O50" s="217"/>
      <c r="P50" s="232">
        <v>69</v>
      </c>
      <c r="Q50" s="79">
        <f t="shared" si="5"/>
        <v>65.714285714285708</v>
      </c>
      <c r="R50" s="80"/>
      <c r="S50" s="44"/>
      <c r="T50" s="42"/>
      <c r="U50" s="73" t="s">
        <v>166</v>
      </c>
      <c r="V50" s="34"/>
      <c r="W50" s="35"/>
      <c r="X50" s="36">
        <v>105</v>
      </c>
      <c r="Y50" s="179">
        <v>105</v>
      </c>
      <c r="AA50" s="43"/>
      <c r="AB50" s="38"/>
      <c r="AC50" s="38"/>
      <c r="AD50" s="37"/>
      <c r="AE50" s="40"/>
    </row>
    <row r="51" spans="1:32" s="41" customFormat="1" ht="17.25" customHeight="1">
      <c r="A51" s="72"/>
      <c r="B51" s="81" t="s">
        <v>199</v>
      </c>
      <c r="C51" s="42"/>
      <c r="D51" s="42"/>
      <c r="E51" s="54" t="s">
        <v>106</v>
      </c>
      <c r="F51" s="74">
        <v>187</v>
      </c>
      <c r="G51" s="75"/>
      <c r="H51" s="76">
        <v>150</v>
      </c>
      <c r="I51" s="76"/>
      <c r="J51" s="77">
        <v>131</v>
      </c>
      <c r="K51" s="91">
        <f>(J51/X51)*100</f>
        <v>87.333333333333329</v>
      </c>
      <c r="L51" s="44"/>
      <c r="M51" s="77">
        <v>144</v>
      </c>
      <c r="N51" s="79">
        <f>(M51/H51)*100</f>
        <v>96</v>
      </c>
      <c r="O51" s="217"/>
      <c r="P51" s="232">
        <v>144</v>
      </c>
      <c r="Q51" s="79">
        <f t="shared" si="5"/>
        <v>96</v>
      </c>
      <c r="R51" s="80"/>
      <c r="S51" s="44"/>
      <c r="T51" s="42"/>
      <c r="U51" s="72" t="s">
        <v>116</v>
      </c>
      <c r="V51" s="34"/>
      <c r="W51" s="35"/>
      <c r="X51" s="36">
        <v>150</v>
      </c>
      <c r="Y51" s="179">
        <v>150</v>
      </c>
      <c r="Z51" s="38"/>
      <c r="AA51" s="43"/>
      <c r="AB51" s="38"/>
      <c r="AC51" s="38"/>
      <c r="AD51" s="37"/>
      <c r="AE51" s="40"/>
    </row>
    <row r="52" spans="1:32" s="20" customFormat="1" ht="17.25" customHeight="1">
      <c r="A52" s="10"/>
      <c r="B52" s="81" t="s">
        <v>200</v>
      </c>
      <c r="C52" s="10"/>
      <c r="D52" s="10"/>
      <c r="E52" s="54" t="s">
        <v>106</v>
      </c>
      <c r="F52" s="223">
        <v>322</v>
      </c>
      <c r="G52" s="224"/>
      <c r="H52" s="225">
        <v>228</v>
      </c>
      <c r="I52" s="225"/>
      <c r="J52" s="77">
        <v>202</v>
      </c>
      <c r="K52" s="91">
        <f>(J52/X52)*100</f>
        <v>88.596491228070178</v>
      </c>
      <c r="L52" s="86"/>
      <c r="M52" s="77">
        <v>203</v>
      </c>
      <c r="N52" s="79">
        <f>(M52/H52)*100</f>
        <v>89.035087719298247</v>
      </c>
      <c r="O52" s="226"/>
      <c r="P52" s="233">
        <v>212</v>
      </c>
      <c r="Q52" s="79">
        <f t="shared" si="5"/>
        <v>92.982456140350877</v>
      </c>
      <c r="R52" s="87"/>
      <c r="S52" s="86"/>
      <c r="T52" s="10"/>
      <c r="U52" s="10" t="s">
        <v>167</v>
      </c>
      <c r="V52" s="27"/>
      <c r="W52" s="88"/>
      <c r="X52" s="88">
        <v>228</v>
      </c>
      <c r="Y52" s="177">
        <v>228</v>
      </c>
      <c r="Z52" s="89"/>
      <c r="AA52" s="88"/>
      <c r="AB52" s="88"/>
      <c r="AC52" s="88"/>
      <c r="AD52" s="90"/>
      <c r="AE52" s="27"/>
    </row>
    <row r="53" spans="1:32" s="71" customFormat="1" ht="18.75" customHeight="1">
      <c r="B53" s="52"/>
      <c r="C53" s="52"/>
      <c r="D53" s="52"/>
      <c r="E53" s="287"/>
      <c r="F53" s="306" t="s">
        <v>135</v>
      </c>
      <c r="G53" s="305"/>
      <c r="H53" s="305"/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286"/>
      <c r="T53" s="52"/>
      <c r="U53" s="52"/>
      <c r="V53" s="82"/>
      <c r="W53" s="65"/>
      <c r="X53" s="66"/>
      <c r="Y53" s="181"/>
      <c r="Z53" s="68"/>
      <c r="AA53" s="69"/>
      <c r="AB53" s="68"/>
      <c r="AC53" s="68"/>
      <c r="AD53" s="67"/>
      <c r="AE53" s="70"/>
    </row>
    <row r="54" spans="1:32" s="41" customFormat="1" ht="17.25" customHeight="1">
      <c r="A54" s="72"/>
      <c r="B54" s="73" t="s">
        <v>201</v>
      </c>
      <c r="C54" s="42"/>
      <c r="D54" s="42"/>
      <c r="E54" s="54" t="s">
        <v>106</v>
      </c>
      <c r="F54" s="74">
        <v>930</v>
      </c>
      <c r="G54" s="75"/>
      <c r="H54" s="76">
        <v>643</v>
      </c>
      <c r="I54" s="76"/>
      <c r="J54" s="77">
        <v>438</v>
      </c>
      <c r="K54" s="91">
        <f>(J54/X54)*100</f>
        <v>68.118195956454116</v>
      </c>
      <c r="L54" s="44"/>
      <c r="M54" s="77">
        <v>480</v>
      </c>
      <c r="N54" s="79">
        <f>(M54/H54)*100</f>
        <v>74.650077760497666</v>
      </c>
      <c r="O54" s="217"/>
      <c r="P54" s="232">
        <v>604</v>
      </c>
      <c r="Q54" s="79">
        <f t="shared" si="5"/>
        <v>93.934681181959562</v>
      </c>
      <c r="R54" s="80"/>
      <c r="S54" s="44"/>
      <c r="T54" s="72"/>
      <c r="U54" s="72" t="s">
        <v>110</v>
      </c>
      <c r="V54" s="34"/>
      <c r="W54" s="35"/>
      <c r="X54" s="36">
        <v>643</v>
      </c>
      <c r="Y54" s="179">
        <v>643</v>
      </c>
      <c r="AA54" s="43"/>
      <c r="AB54" s="38"/>
      <c r="AC54" s="38"/>
      <c r="AD54" s="37"/>
      <c r="AE54" s="40"/>
    </row>
    <row r="55" spans="1:32" s="41" customFormat="1" ht="17.25" customHeight="1">
      <c r="A55" s="72"/>
      <c r="B55" s="73" t="s">
        <v>202</v>
      </c>
      <c r="C55" s="42"/>
      <c r="D55" s="42"/>
      <c r="E55" s="54" t="s">
        <v>106</v>
      </c>
      <c r="F55" s="74">
        <v>650</v>
      </c>
      <c r="G55" s="75"/>
      <c r="H55" s="76">
        <v>329</v>
      </c>
      <c r="I55" s="76"/>
      <c r="J55" s="77">
        <v>152</v>
      </c>
      <c r="K55" s="91">
        <f>(J55/X55)*100</f>
        <v>46.200607902735563</v>
      </c>
      <c r="L55" s="44"/>
      <c r="M55" s="77">
        <v>157</v>
      </c>
      <c r="N55" s="79">
        <f>(M55/H55)*100</f>
        <v>47.720364741641333</v>
      </c>
      <c r="O55" s="217"/>
      <c r="P55" s="232">
        <v>323</v>
      </c>
      <c r="Q55" s="79">
        <f t="shared" si="5"/>
        <v>98.176291793313069</v>
      </c>
      <c r="R55" s="80"/>
      <c r="S55" s="44"/>
      <c r="T55" s="72"/>
      <c r="U55" s="72" t="s">
        <v>113</v>
      </c>
      <c r="V55" s="34"/>
      <c r="W55" s="35"/>
      <c r="X55" s="36">
        <v>329</v>
      </c>
      <c r="Y55" s="179">
        <v>287</v>
      </c>
      <c r="Z55" s="38"/>
      <c r="AA55" s="43"/>
      <c r="AB55" s="38"/>
      <c r="AC55" s="38"/>
      <c r="AD55" s="37"/>
      <c r="AE55" s="40"/>
    </row>
    <row r="56" spans="1:32" s="41" customFormat="1" ht="17.25" customHeight="1">
      <c r="A56" s="72"/>
      <c r="B56" s="73" t="s">
        <v>203</v>
      </c>
      <c r="C56" s="42"/>
      <c r="D56" s="42"/>
      <c r="E56" s="54" t="s">
        <v>106</v>
      </c>
      <c r="F56" s="74">
        <v>6620</v>
      </c>
      <c r="G56" s="75"/>
      <c r="H56" s="76">
        <v>4287</v>
      </c>
      <c r="I56" s="76"/>
      <c r="J56" s="77">
        <v>3105</v>
      </c>
      <c r="K56" s="91">
        <f>(J56/X56)*100</f>
        <v>72.428271518544435</v>
      </c>
      <c r="L56" s="44"/>
      <c r="M56" s="77">
        <v>2738</v>
      </c>
      <c r="N56" s="79">
        <f>(M56/H56)*100</f>
        <v>63.867506414742245</v>
      </c>
      <c r="O56" s="217"/>
      <c r="P56" s="230">
        <v>3417</v>
      </c>
      <c r="Q56" s="79">
        <f t="shared" si="5"/>
        <v>79.70608817354794</v>
      </c>
      <c r="R56" s="80"/>
      <c r="S56" s="44"/>
      <c r="T56" s="72"/>
      <c r="U56" s="72" t="s">
        <v>136</v>
      </c>
      <c r="V56" s="34"/>
      <c r="W56" s="35"/>
      <c r="X56" s="36">
        <v>4287</v>
      </c>
      <c r="Y56" s="179">
        <v>4287</v>
      </c>
      <c r="Z56" s="38"/>
      <c r="AA56" s="43"/>
      <c r="AB56" s="38"/>
      <c r="AC56" s="38"/>
      <c r="AD56" s="37"/>
      <c r="AE56" s="40"/>
    </row>
    <row r="57" spans="1:32" s="41" customFormat="1" ht="17.25" customHeight="1">
      <c r="A57" s="72"/>
      <c r="B57" s="73" t="s">
        <v>204</v>
      </c>
      <c r="C57" s="42"/>
      <c r="D57" s="42"/>
      <c r="E57" s="54" t="s">
        <v>106</v>
      </c>
      <c r="F57" s="74">
        <v>1674</v>
      </c>
      <c r="G57" s="227"/>
      <c r="H57" s="76">
        <v>992</v>
      </c>
      <c r="I57" s="76"/>
      <c r="J57" s="77">
        <v>722</v>
      </c>
      <c r="K57" s="91">
        <f>(J57/X57)*100</f>
        <v>60.469011725293129</v>
      </c>
      <c r="L57" s="44"/>
      <c r="M57" s="77">
        <v>459</v>
      </c>
      <c r="N57" s="79">
        <f>(M57/H57)*100</f>
        <v>46.270161290322584</v>
      </c>
      <c r="O57" s="217"/>
      <c r="P57" s="232">
        <v>762</v>
      </c>
      <c r="Q57" s="79">
        <f t="shared" si="5"/>
        <v>76.814516129032256</v>
      </c>
      <c r="R57" s="80"/>
      <c r="S57" s="91"/>
      <c r="T57" s="72"/>
      <c r="U57" s="72" t="s">
        <v>168</v>
      </c>
      <c r="V57" s="34"/>
      <c r="W57" s="35"/>
      <c r="X57" s="36">
        <v>1194</v>
      </c>
      <c r="Y57" s="179">
        <v>1194</v>
      </c>
      <c r="AA57" s="43"/>
      <c r="AB57" s="38"/>
      <c r="AC57" s="38"/>
      <c r="AD57" s="37"/>
      <c r="AE57" s="40"/>
    </row>
    <row r="58" spans="1:32" s="41" customFormat="1" ht="2.25" customHeight="1">
      <c r="A58" s="72"/>
      <c r="B58" s="73"/>
      <c r="C58" s="42"/>
      <c r="D58" s="42"/>
      <c r="E58" s="54"/>
      <c r="F58" s="92"/>
      <c r="G58" s="93"/>
      <c r="H58" s="76"/>
      <c r="I58" s="76"/>
      <c r="J58" s="94"/>
      <c r="K58" s="78"/>
      <c r="L58" s="44"/>
      <c r="M58" s="94"/>
      <c r="N58" s="78"/>
      <c r="O58" s="44"/>
      <c r="P58" s="94"/>
      <c r="Q58" s="79"/>
      <c r="R58" s="95"/>
      <c r="S58" s="96"/>
      <c r="T58" s="45"/>
      <c r="U58" s="45"/>
      <c r="V58" s="34"/>
      <c r="W58" s="35"/>
      <c r="X58" s="36"/>
      <c r="Y58" s="179"/>
      <c r="Z58" s="38"/>
      <c r="AA58" s="43"/>
      <c r="AB58" s="38"/>
      <c r="AC58" s="38"/>
      <c r="AD58" s="37"/>
      <c r="AE58" s="40"/>
    </row>
    <row r="59" spans="1:32" s="11" customFormat="1" ht="3" customHeight="1">
      <c r="A59" s="97"/>
      <c r="B59" s="98"/>
      <c r="C59" s="97"/>
      <c r="D59" s="97"/>
      <c r="E59" s="97"/>
      <c r="F59" s="97"/>
      <c r="G59" s="97"/>
      <c r="H59" s="97"/>
      <c r="I59" s="97"/>
      <c r="J59" s="99"/>
      <c r="K59" s="99"/>
      <c r="L59" s="97"/>
      <c r="M59" s="99"/>
      <c r="N59" s="99"/>
      <c r="O59" s="99"/>
      <c r="P59" s="99"/>
      <c r="Q59" s="99"/>
      <c r="R59" s="99"/>
      <c r="S59" s="88"/>
      <c r="T59" s="27"/>
      <c r="U59" s="100"/>
      <c r="V59" s="27"/>
      <c r="W59" s="88"/>
      <c r="X59" s="88"/>
      <c r="Y59" s="182"/>
      <c r="Z59" s="88"/>
      <c r="AA59" s="88"/>
      <c r="AB59" s="88"/>
      <c r="AC59" s="88"/>
      <c r="AD59" s="88"/>
      <c r="AE59" s="27"/>
      <c r="AF59" s="20"/>
    </row>
    <row r="60" spans="1:32" s="102" customFormat="1" ht="16.5" customHeight="1">
      <c r="A60" s="41"/>
      <c r="B60" s="41" t="s">
        <v>208</v>
      </c>
      <c r="C60" s="41"/>
      <c r="D60" s="41"/>
      <c r="E60" s="41"/>
      <c r="F60" s="41"/>
      <c r="G60" s="41"/>
      <c r="H60" s="41"/>
      <c r="I60" s="41"/>
      <c r="J60" s="37"/>
      <c r="K60" s="37"/>
      <c r="L60" s="41"/>
      <c r="M60" s="37"/>
      <c r="N60" s="37"/>
      <c r="O60" s="101"/>
      <c r="P60" s="37"/>
      <c r="Q60" s="37"/>
      <c r="R60" s="101"/>
      <c r="T60" s="103"/>
      <c r="U60" s="104"/>
      <c r="V60" s="40"/>
      <c r="W60" s="41"/>
      <c r="X60" s="41"/>
      <c r="Y60" s="183"/>
      <c r="Z60" s="41"/>
      <c r="AA60" s="41"/>
      <c r="AB60" s="41"/>
      <c r="AC60" s="41"/>
      <c r="AD60" s="41"/>
      <c r="AE60" s="105"/>
      <c r="AF60" s="41"/>
    </row>
    <row r="61" spans="1:32" s="108" customFormat="1" ht="27" customHeight="1">
      <c r="A61" s="102"/>
      <c r="B61" s="199" t="s">
        <v>207</v>
      </c>
      <c r="C61" s="102"/>
      <c r="D61" s="102"/>
      <c r="E61" s="102"/>
      <c r="F61" s="102"/>
      <c r="G61" s="102"/>
      <c r="H61" s="102"/>
      <c r="I61" s="102"/>
      <c r="J61" s="106"/>
      <c r="K61" s="106"/>
      <c r="L61" s="102"/>
      <c r="M61" s="106"/>
      <c r="N61" s="106"/>
      <c r="O61" s="107"/>
      <c r="P61" s="106"/>
      <c r="Q61" s="106"/>
      <c r="R61" s="107"/>
      <c r="S61" s="102"/>
      <c r="T61" s="103"/>
      <c r="U61" s="104"/>
      <c r="V61" s="40"/>
      <c r="W61" s="41"/>
      <c r="X61" s="41"/>
      <c r="Y61" s="183"/>
      <c r="Z61" s="41"/>
      <c r="AA61" s="41"/>
      <c r="AB61" s="41"/>
      <c r="AC61" s="41"/>
      <c r="AD61" s="41"/>
      <c r="AE61" s="102"/>
    </row>
    <row r="62" spans="1:32" s="114" customFormat="1" ht="25.5" customHeight="1">
      <c r="A62" s="109"/>
      <c r="B62" s="110"/>
      <c r="C62" s="109"/>
      <c r="D62" s="109"/>
      <c r="E62" s="109"/>
      <c r="F62" s="109"/>
      <c r="G62" s="109"/>
      <c r="H62" s="109"/>
      <c r="I62" s="109"/>
      <c r="J62" s="111"/>
      <c r="K62" s="111"/>
      <c r="L62" s="109"/>
      <c r="M62" s="111"/>
      <c r="N62" s="111"/>
      <c r="O62" s="111"/>
      <c r="P62" s="111"/>
      <c r="Q62" s="111"/>
      <c r="R62" s="111"/>
      <c r="S62" s="109"/>
      <c r="T62" s="112"/>
      <c r="U62" s="113"/>
      <c r="V62" s="27"/>
      <c r="W62" s="88"/>
      <c r="X62" s="88"/>
      <c r="Y62" s="182"/>
      <c r="Z62" s="88"/>
      <c r="AA62" s="88"/>
      <c r="AB62" s="88"/>
      <c r="AC62" s="88"/>
      <c r="AD62" s="88"/>
      <c r="AE62" s="11"/>
    </row>
    <row r="63" spans="1:32" s="114" customFormat="1" ht="25.5" customHeight="1">
      <c r="A63" s="3"/>
      <c r="B63" s="115"/>
      <c r="C63" s="3"/>
      <c r="D63" s="3"/>
      <c r="E63" s="3"/>
      <c r="F63" s="3"/>
      <c r="G63" s="3"/>
      <c r="H63" s="3"/>
      <c r="I63" s="3"/>
      <c r="J63" s="111"/>
      <c r="K63" s="111"/>
      <c r="L63" s="3"/>
      <c r="M63" s="111"/>
      <c r="N63" s="111"/>
      <c r="O63" s="116"/>
      <c r="P63" s="111"/>
      <c r="Q63" s="111"/>
      <c r="R63" s="116"/>
      <c r="S63" s="3"/>
      <c r="T63" s="112"/>
      <c r="U63" s="113"/>
      <c r="V63" s="27"/>
      <c r="W63" s="10"/>
      <c r="X63" s="10"/>
      <c r="Y63" s="176"/>
      <c r="Z63" s="10"/>
      <c r="AA63" s="10"/>
      <c r="AB63" s="10"/>
      <c r="AC63" s="10"/>
      <c r="AD63" s="10"/>
      <c r="AE63" s="11"/>
      <c r="AF63" s="3"/>
    </row>
    <row r="64" spans="1:32" ht="25.5" customHeight="1">
      <c r="A64" s="3"/>
      <c r="B64" s="115"/>
      <c r="C64" s="3"/>
      <c r="D64" s="3"/>
      <c r="E64" s="3"/>
      <c r="F64" s="3"/>
      <c r="G64" s="3"/>
      <c r="H64" s="3"/>
      <c r="I64" s="3"/>
      <c r="L64" s="3"/>
      <c r="O64" s="116"/>
      <c r="R64" s="116"/>
      <c r="S64" s="3"/>
      <c r="W64" s="10"/>
      <c r="X64" s="10"/>
      <c r="Y64" s="176"/>
      <c r="Z64" s="10"/>
      <c r="AA64" s="10"/>
      <c r="AB64" s="10"/>
      <c r="AC64" s="10"/>
      <c r="AD64" s="10"/>
      <c r="AE64" s="3"/>
      <c r="AF64" s="3"/>
    </row>
    <row r="65" spans="15:18" ht="25.5" customHeight="1">
      <c r="O65" s="119"/>
      <c r="R65" s="119"/>
    </row>
    <row r="66" spans="15:18" ht="25.5" customHeight="1">
      <c r="O66" s="119"/>
      <c r="R66" s="119"/>
    </row>
    <row r="67" spans="15:18" ht="25.5" customHeight="1">
      <c r="O67" s="119"/>
      <c r="R67" s="119"/>
    </row>
    <row r="68" spans="15:18" ht="25.5" customHeight="1">
      <c r="O68" s="119"/>
      <c r="R68" s="119"/>
    </row>
    <row r="69" spans="15:18" ht="25.5" customHeight="1">
      <c r="O69" s="119"/>
      <c r="R69" s="119"/>
    </row>
    <row r="70" spans="15:18" ht="25.5" customHeight="1">
      <c r="O70" s="119"/>
      <c r="R70" s="119"/>
    </row>
    <row r="71" spans="15:18" ht="25.5" customHeight="1">
      <c r="O71" s="119"/>
      <c r="R71" s="119"/>
    </row>
    <row r="72" spans="15:18" ht="25.5" customHeight="1">
      <c r="O72" s="119"/>
      <c r="R72" s="119"/>
    </row>
    <row r="73" spans="15:18" ht="25.5" customHeight="1">
      <c r="O73" s="119"/>
      <c r="R73" s="119"/>
    </row>
    <row r="74" spans="15:18" ht="25.5" customHeight="1">
      <c r="O74" s="119"/>
      <c r="R74" s="119"/>
    </row>
  </sheetData>
  <mergeCells count="43">
    <mergeCell ref="F10:R10"/>
    <mergeCell ref="F18:R18"/>
    <mergeCell ref="F40:R40"/>
    <mergeCell ref="F44:R44"/>
    <mergeCell ref="F47:R47"/>
    <mergeCell ref="F53:R53"/>
    <mergeCell ref="F38:R38"/>
    <mergeCell ref="F37:G37"/>
    <mergeCell ref="K37:L37"/>
    <mergeCell ref="N37:O37"/>
    <mergeCell ref="Q37:R37"/>
    <mergeCell ref="AA35:AD36"/>
    <mergeCell ref="F36:G36"/>
    <mergeCell ref="H36:I36"/>
    <mergeCell ref="K36:L36"/>
    <mergeCell ref="N36:O36"/>
    <mergeCell ref="Q36:R36"/>
    <mergeCell ref="T35:U36"/>
    <mergeCell ref="J34:R34"/>
    <mergeCell ref="A35:D36"/>
    <mergeCell ref="F35:G35"/>
    <mergeCell ref="H35:I35"/>
    <mergeCell ref="J35:L35"/>
    <mergeCell ref="M35:O35"/>
    <mergeCell ref="P35:R35"/>
    <mergeCell ref="F8:G8"/>
    <mergeCell ref="K8:L8"/>
    <mergeCell ref="N8:O8"/>
    <mergeCell ref="Q8:R8"/>
    <mergeCell ref="T9:U9"/>
    <mergeCell ref="T6:U7"/>
    <mergeCell ref="F7:G7"/>
    <mergeCell ref="H7:I7"/>
    <mergeCell ref="K7:L7"/>
    <mergeCell ref="N7:O7"/>
    <mergeCell ref="Q7:R7"/>
    <mergeCell ref="J5:R5"/>
    <mergeCell ref="A6:D7"/>
    <mergeCell ref="F6:G6"/>
    <mergeCell ref="H6:I6"/>
    <mergeCell ref="M6:O6"/>
    <mergeCell ref="P6:R6"/>
    <mergeCell ref="J6:K6"/>
  </mergeCells>
  <pageMargins left="0.70866141732283472" right="0.70866141732283472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AT28"/>
  <sheetViews>
    <sheetView showGridLines="0" tabSelected="1" topLeftCell="A16" workbookViewId="0">
      <selection activeCell="X28" sqref="X28"/>
    </sheetView>
  </sheetViews>
  <sheetFormatPr defaultRowHeight="18.75"/>
  <cols>
    <col min="1" max="1" width="0.140625" style="125" customWidth="1"/>
    <col min="2" max="2" width="6" style="125" customWidth="1"/>
    <col min="3" max="3" width="5.42578125" style="125" customWidth="1"/>
    <col min="4" max="4" width="0.5703125" style="125" customWidth="1"/>
    <col min="5" max="5" width="5.140625" style="125" customWidth="1"/>
    <col min="6" max="6" width="0.85546875" style="125" customWidth="1"/>
    <col min="7" max="7" width="6" style="125" customWidth="1"/>
    <col min="8" max="8" width="0.5703125" style="125" customWidth="1"/>
    <col min="9" max="9" width="6.42578125" style="125" customWidth="1"/>
    <col min="10" max="10" width="0.5703125" style="125" customWidth="1"/>
    <col min="11" max="11" width="5.140625" style="125" customWidth="1"/>
    <col min="12" max="12" width="0.5703125" style="125" customWidth="1"/>
    <col min="13" max="13" width="6.5703125" style="125" customWidth="1"/>
    <col min="14" max="14" width="0.7109375" style="125" customWidth="1"/>
    <col min="15" max="15" width="4.5703125" style="125" customWidth="1"/>
    <col min="16" max="16" width="0.42578125" style="125" customWidth="1"/>
    <col min="17" max="17" width="5.28515625" style="125" customWidth="1"/>
    <col min="18" max="18" width="0.5703125" style="125" customWidth="1"/>
    <col min="19" max="19" width="5.28515625" style="125" customWidth="1"/>
    <col min="20" max="20" width="0.5703125" style="125" customWidth="1"/>
    <col min="21" max="21" width="6.140625" style="125" customWidth="1"/>
    <col min="22" max="22" width="0.5703125" style="125" customWidth="1"/>
    <col min="23" max="23" width="5.28515625" style="125" customWidth="1"/>
    <col min="24" max="24" width="0.5703125" style="125" customWidth="1"/>
    <col min="25" max="25" width="6.140625" style="125" customWidth="1"/>
    <col min="26" max="26" width="0.85546875" style="125" customWidth="1"/>
    <col min="27" max="27" width="6" style="125" customWidth="1"/>
    <col min="28" max="28" width="0.5703125" style="125" customWidth="1"/>
    <col min="29" max="29" width="5.85546875" style="125" customWidth="1"/>
    <col min="30" max="30" width="0.5703125" style="125" customWidth="1"/>
    <col min="31" max="31" width="5.5703125" style="125" customWidth="1"/>
    <col min="32" max="32" width="0.5703125" style="125" customWidth="1"/>
    <col min="33" max="33" width="6.7109375" style="125" customWidth="1"/>
    <col min="34" max="34" width="0.5703125" style="125" customWidth="1"/>
    <col min="35" max="35" width="4.5703125" style="125" customWidth="1"/>
    <col min="36" max="36" width="0.5703125" style="125" customWidth="1"/>
    <col min="37" max="37" width="5.85546875" style="125" customWidth="1"/>
    <col min="38" max="38" width="0.5703125" style="125" customWidth="1"/>
    <col min="39" max="39" width="5.140625" style="125" customWidth="1"/>
    <col min="40" max="40" width="0.5703125" style="125" customWidth="1"/>
    <col min="41" max="41" width="5.85546875" style="125" customWidth="1"/>
    <col min="42" max="42" width="0.5703125" style="125" customWidth="1"/>
    <col min="43" max="43" width="5.42578125" style="125" customWidth="1"/>
    <col min="44" max="45" width="0.5703125" style="125" customWidth="1"/>
    <col min="46" max="46" width="13.42578125" style="125" customWidth="1"/>
    <col min="47" max="47" width="2.28515625" style="125" customWidth="1"/>
    <col min="48" max="48" width="4.140625" style="125" customWidth="1"/>
    <col min="49" max="16384" width="9.140625" style="125"/>
  </cols>
  <sheetData>
    <row r="1" spans="1:46" s="120" customFormat="1">
      <c r="B1" s="120" t="s">
        <v>0</v>
      </c>
      <c r="C1" s="121">
        <v>19.2</v>
      </c>
      <c r="D1" s="120" t="s">
        <v>221</v>
      </c>
    </row>
    <row r="2" spans="1:46" s="122" customFormat="1" ht="17.25">
      <c r="B2" s="122" t="s">
        <v>154</v>
      </c>
      <c r="C2" s="123">
        <v>19.2</v>
      </c>
      <c r="D2" s="122" t="s">
        <v>222</v>
      </c>
    </row>
    <row r="3" spans="1:46" ht="6" customHeight="1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</row>
    <row r="4" spans="1:46" ht="21.75" customHeight="1">
      <c r="A4" s="316" t="s">
        <v>41</v>
      </c>
      <c r="B4" s="317"/>
      <c r="C4" s="317"/>
      <c r="D4" s="318"/>
      <c r="E4" s="329" t="s">
        <v>169</v>
      </c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1"/>
      <c r="Y4" s="329" t="s">
        <v>215</v>
      </c>
      <c r="Z4" s="330"/>
      <c r="AA4" s="330"/>
      <c r="AB4" s="330"/>
      <c r="AC4" s="330"/>
      <c r="AD4" s="330"/>
      <c r="AE4" s="330"/>
      <c r="AF4" s="330"/>
      <c r="AG4" s="330"/>
      <c r="AH4" s="330"/>
      <c r="AI4" s="330"/>
      <c r="AJ4" s="330"/>
      <c r="AK4" s="330"/>
      <c r="AL4" s="330"/>
      <c r="AM4" s="330"/>
      <c r="AN4" s="330"/>
      <c r="AO4" s="330"/>
      <c r="AP4" s="330"/>
      <c r="AQ4" s="330"/>
      <c r="AR4" s="331"/>
      <c r="AS4" s="126"/>
      <c r="AT4" s="127"/>
    </row>
    <row r="5" spans="1:46" s="130" customFormat="1" ht="24" customHeight="1">
      <c r="A5" s="319"/>
      <c r="B5" s="319"/>
      <c r="C5" s="319"/>
      <c r="D5" s="310"/>
      <c r="E5" s="202"/>
      <c r="F5" s="205"/>
      <c r="G5" s="326" t="s">
        <v>4</v>
      </c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  <c r="S5" s="327"/>
      <c r="T5" s="327"/>
      <c r="U5" s="327"/>
      <c r="V5" s="327"/>
      <c r="W5" s="327"/>
      <c r="X5" s="327"/>
      <c r="Y5" s="202"/>
      <c r="Z5" s="205"/>
      <c r="AA5" s="332" t="s">
        <v>4</v>
      </c>
      <c r="AB5" s="326"/>
      <c r="AC5" s="326"/>
      <c r="AD5" s="326"/>
      <c r="AE5" s="326"/>
      <c r="AF5" s="326"/>
      <c r="AG5" s="326"/>
      <c r="AH5" s="326"/>
      <c r="AI5" s="326"/>
      <c r="AJ5" s="326"/>
      <c r="AK5" s="326"/>
      <c r="AL5" s="326"/>
      <c r="AM5" s="326"/>
      <c r="AN5" s="326"/>
      <c r="AO5" s="326"/>
      <c r="AP5" s="326"/>
      <c r="AQ5" s="326"/>
      <c r="AR5" s="333"/>
      <c r="AS5" s="128"/>
      <c r="AT5" s="129"/>
    </row>
    <row r="6" spans="1:46" s="130" customFormat="1" ht="21.75" customHeight="1">
      <c r="A6" s="319"/>
      <c r="B6" s="319"/>
      <c r="C6" s="319"/>
      <c r="D6" s="310"/>
      <c r="E6" s="131" t="s">
        <v>1</v>
      </c>
      <c r="F6" s="206"/>
      <c r="G6" s="321" t="s">
        <v>5</v>
      </c>
      <c r="H6" s="317"/>
      <c r="I6" s="317"/>
      <c r="J6" s="317"/>
      <c r="K6" s="317"/>
      <c r="L6" s="318"/>
      <c r="M6" s="322" t="s">
        <v>19</v>
      </c>
      <c r="N6" s="323"/>
      <c r="O6" s="132"/>
      <c r="P6" s="132"/>
      <c r="Q6" s="322" t="s">
        <v>20</v>
      </c>
      <c r="R6" s="323"/>
      <c r="S6" s="322" t="s">
        <v>24</v>
      </c>
      <c r="T6" s="323"/>
      <c r="U6" s="322" t="s">
        <v>29</v>
      </c>
      <c r="V6" s="323"/>
      <c r="W6" s="322" t="s">
        <v>29</v>
      </c>
      <c r="X6" s="323"/>
      <c r="Y6" s="203" t="s">
        <v>1</v>
      </c>
      <c r="Z6" s="206"/>
      <c r="AA6" s="321" t="s">
        <v>5</v>
      </c>
      <c r="AB6" s="317"/>
      <c r="AC6" s="317"/>
      <c r="AD6" s="317"/>
      <c r="AE6" s="317"/>
      <c r="AF6" s="318"/>
      <c r="AG6" s="322" t="s">
        <v>19</v>
      </c>
      <c r="AH6" s="323"/>
      <c r="AI6" s="132"/>
      <c r="AJ6" s="132"/>
      <c r="AK6" s="322" t="s">
        <v>20</v>
      </c>
      <c r="AL6" s="323"/>
      <c r="AM6" s="322" t="s">
        <v>24</v>
      </c>
      <c r="AN6" s="323"/>
      <c r="AO6" s="322" t="s">
        <v>29</v>
      </c>
      <c r="AP6" s="323"/>
      <c r="AQ6" s="322" t="s">
        <v>29</v>
      </c>
      <c r="AR6" s="323"/>
      <c r="AS6" s="324" t="s">
        <v>42</v>
      </c>
      <c r="AT6" s="328"/>
    </row>
    <row r="7" spans="1:46" s="130" customFormat="1" ht="21.75" customHeight="1">
      <c r="A7" s="319"/>
      <c r="B7" s="319"/>
      <c r="C7" s="319"/>
      <c r="D7" s="310"/>
      <c r="E7" s="131" t="s">
        <v>3</v>
      </c>
      <c r="F7" s="206"/>
      <c r="G7" s="314" t="s">
        <v>6</v>
      </c>
      <c r="H7" s="320"/>
      <c r="I7" s="320"/>
      <c r="J7" s="320"/>
      <c r="K7" s="320"/>
      <c r="L7" s="315"/>
      <c r="M7" s="309" t="s">
        <v>18</v>
      </c>
      <c r="N7" s="310"/>
      <c r="O7" s="309" t="s">
        <v>8</v>
      </c>
      <c r="P7" s="310"/>
      <c r="Q7" s="309" t="s">
        <v>21</v>
      </c>
      <c r="R7" s="310"/>
      <c r="S7" s="309" t="s">
        <v>23</v>
      </c>
      <c r="T7" s="310"/>
      <c r="U7" s="309" t="s">
        <v>28</v>
      </c>
      <c r="V7" s="310"/>
      <c r="W7" s="309" t="s">
        <v>31</v>
      </c>
      <c r="X7" s="310"/>
      <c r="Y7" s="203" t="s">
        <v>3</v>
      </c>
      <c r="Z7" s="206"/>
      <c r="AA7" s="314" t="s">
        <v>6</v>
      </c>
      <c r="AB7" s="320"/>
      <c r="AC7" s="320"/>
      <c r="AD7" s="320"/>
      <c r="AE7" s="320"/>
      <c r="AF7" s="315"/>
      <c r="AG7" s="309" t="s">
        <v>18</v>
      </c>
      <c r="AH7" s="310"/>
      <c r="AI7" s="309" t="s">
        <v>8</v>
      </c>
      <c r="AJ7" s="310"/>
      <c r="AK7" s="309" t="s">
        <v>21</v>
      </c>
      <c r="AL7" s="310"/>
      <c r="AM7" s="309" t="s">
        <v>23</v>
      </c>
      <c r="AN7" s="310"/>
      <c r="AO7" s="309" t="s">
        <v>28</v>
      </c>
      <c r="AP7" s="310"/>
      <c r="AQ7" s="309" t="s">
        <v>31</v>
      </c>
      <c r="AR7" s="310"/>
      <c r="AS7" s="324"/>
      <c r="AT7" s="328"/>
    </row>
    <row r="8" spans="1:46" s="130" customFormat="1" ht="21.75" customHeight="1">
      <c r="A8" s="319"/>
      <c r="B8" s="319"/>
      <c r="C8" s="319"/>
      <c r="D8" s="310"/>
      <c r="E8" s="131"/>
      <c r="F8" s="206"/>
      <c r="G8" s="321" t="s">
        <v>25</v>
      </c>
      <c r="H8" s="318"/>
      <c r="I8" s="321" t="s">
        <v>26</v>
      </c>
      <c r="J8" s="318"/>
      <c r="K8" s="321" t="s">
        <v>27</v>
      </c>
      <c r="L8" s="318"/>
      <c r="M8" s="309" t="s">
        <v>9</v>
      </c>
      <c r="N8" s="310"/>
      <c r="O8" s="309" t="s">
        <v>226</v>
      </c>
      <c r="P8" s="310"/>
      <c r="Q8" s="324" t="s">
        <v>22</v>
      </c>
      <c r="R8" s="325"/>
      <c r="S8" s="309" t="s">
        <v>10</v>
      </c>
      <c r="T8" s="310"/>
      <c r="U8" s="309" t="s">
        <v>11</v>
      </c>
      <c r="V8" s="310"/>
      <c r="W8" s="309" t="s">
        <v>227</v>
      </c>
      <c r="X8" s="310"/>
      <c r="Y8" s="203"/>
      <c r="Z8" s="206"/>
      <c r="AA8" s="321" t="s">
        <v>25</v>
      </c>
      <c r="AB8" s="318"/>
      <c r="AC8" s="321" t="s">
        <v>26</v>
      </c>
      <c r="AD8" s="318"/>
      <c r="AE8" s="321" t="s">
        <v>27</v>
      </c>
      <c r="AF8" s="318"/>
      <c r="AG8" s="309" t="s">
        <v>9</v>
      </c>
      <c r="AH8" s="310"/>
      <c r="AI8" s="309" t="s">
        <v>226</v>
      </c>
      <c r="AJ8" s="310"/>
      <c r="AK8" s="324" t="s">
        <v>22</v>
      </c>
      <c r="AL8" s="325"/>
      <c r="AM8" s="309" t="s">
        <v>10</v>
      </c>
      <c r="AN8" s="310"/>
      <c r="AO8" s="309" t="s">
        <v>11</v>
      </c>
      <c r="AP8" s="310"/>
      <c r="AQ8" s="309" t="s">
        <v>227</v>
      </c>
      <c r="AR8" s="310"/>
      <c r="AS8" s="128"/>
      <c r="AT8" s="134"/>
    </row>
    <row r="9" spans="1:46" s="130" customFormat="1" ht="21.75" customHeight="1">
      <c r="A9" s="320"/>
      <c r="B9" s="320"/>
      <c r="C9" s="320"/>
      <c r="D9" s="315"/>
      <c r="E9" s="135"/>
      <c r="F9" s="207"/>
      <c r="G9" s="314" t="s">
        <v>12</v>
      </c>
      <c r="H9" s="315"/>
      <c r="I9" s="314" t="s">
        <v>12</v>
      </c>
      <c r="J9" s="315"/>
      <c r="K9" s="314" t="s">
        <v>13</v>
      </c>
      <c r="L9" s="315"/>
      <c r="M9" s="314" t="s">
        <v>14</v>
      </c>
      <c r="N9" s="315"/>
      <c r="O9" s="133"/>
      <c r="P9" s="133"/>
      <c r="Q9" s="314" t="s">
        <v>228</v>
      </c>
      <c r="R9" s="315"/>
      <c r="S9" s="314"/>
      <c r="T9" s="315"/>
      <c r="U9" s="314" t="s">
        <v>15</v>
      </c>
      <c r="V9" s="315"/>
      <c r="W9" s="314" t="s">
        <v>30</v>
      </c>
      <c r="X9" s="315"/>
      <c r="Y9" s="204"/>
      <c r="Z9" s="207"/>
      <c r="AA9" s="314" t="s">
        <v>12</v>
      </c>
      <c r="AB9" s="315"/>
      <c r="AC9" s="314" t="s">
        <v>12</v>
      </c>
      <c r="AD9" s="315"/>
      <c r="AE9" s="314" t="s">
        <v>13</v>
      </c>
      <c r="AF9" s="315"/>
      <c r="AG9" s="314" t="s">
        <v>14</v>
      </c>
      <c r="AH9" s="315"/>
      <c r="AI9" s="133"/>
      <c r="AJ9" s="133"/>
      <c r="AK9" s="314" t="s">
        <v>228</v>
      </c>
      <c r="AL9" s="315"/>
      <c r="AM9" s="314"/>
      <c r="AN9" s="315"/>
      <c r="AO9" s="314" t="s">
        <v>15</v>
      </c>
      <c r="AP9" s="315"/>
      <c r="AQ9" s="314" t="s">
        <v>30</v>
      </c>
      <c r="AR9" s="315"/>
      <c r="AS9" s="136"/>
      <c r="AT9" s="137"/>
    </row>
    <row r="10" spans="1:46" s="144" customFormat="1" ht="3" customHeight="1">
      <c r="A10" s="138"/>
      <c r="B10" s="138"/>
      <c r="C10" s="138"/>
      <c r="D10" s="139"/>
      <c r="E10" s="138"/>
      <c r="F10" s="139"/>
      <c r="G10" s="142"/>
      <c r="H10" s="141"/>
      <c r="I10" s="140"/>
      <c r="J10" s="141"/>
      <c r="K10" s="142"/>
      <c r="L10" s="142"/>
      <c r="M10" s="140"/>
      <c r="N10" s="141"/>
      <c r="O10" s="142"/>
      <c r="P10" s="142"/>
      <c r="Q10" s="140"/>
      <c r="R10" s="141"/>
      <c r="S10" s="142"/>
      <c r="T10" s="142"/>
      <c r="U10" s="140"/>
      <c r="V10" s="141"/>
      <c r="W10" s="142"/>
      <c r="X10" s="142"/>
      <c r="Y10" s="143"/>
      <c r="Z10" s="139"/>
      <c r="AA10" s="140"/>
      <c r="AB10" s="141"/>
      <c r="AC10" s="140"/>
      <c r="AD10" s="141"/>
      <c r="AE10" s="142"/>
      <c r="AF10" s="142"/>
      <c r="AG10" s="140"/>
      <c r="AH10" s="141"/>
      <c r="AI10" s="142"/>
      <c r="AJ10" s="142"/>
      <c r="AK10" s="140"/>
      <c r="AL10" s="141"/>
      <c r="AM10" s="142"/>
      <c r="AN10" s="142"/>
      <c r="AO10" s="140"/>
      <c r="AP10" s="141"/>
      <c r="AQ10" s="142"/>
      <c r="AR10" s="142"/>
      <c r="AS10" s="143"/>
      <c r="AT10" s="138"/>
    </row>
    <row r="11" spans="1:46" s="130" customFormat="1" ht="24" customHeight="1">
      <c r="A11" s="311" t="s">
        <v>2</v>
      </c>
      <c r="B11" s="311"/>
      <c r="C11" s="311"/>
      <c r="D11" s="312"/>
      <c r="E11" s="282">
        <f>SUM(E12:E18,E20,E22:E24)</f>
        <v>54</v>
      </c>
      <c r="F11" s="208"/>
      <c r="G11" s="248" t="s">
        <v>45</v>
      </c>
      <c r="H11" s="249"/>
      <c r="I11" s="250">
        <v>1</v>
      </c>
      <c r="J11" s="249"/>
      <c r="K11" s="250">
        <v>11</v>
      </c>
      <c r="L11" s="184"/>
      <c r="M11" s="250">
        <v>6</v>
      </c>
      <c r="N11" s="249"/>
      <c r="O11" s="251" t="s">
        <v>45</v>
      </c>
      <c r="P11" s="184"/>
      <c r="Q11" s="250">
        <v>2</v>
      </c>
      <c r="R11" s="249"/>
      <c r="S11" s="250">
        <v>5</v>
      </c>
      <c r="T11" s="184"/>
      <c r="U11" s="250">
        <f>SUM(U12:U13,U16:U18,U20,U22,U24)</f>
        <v>24</v>
      </c>
      <c r="V11" s="279"/>
      <c r="W11" s="250">
        <f>SUM(W12:W13,W16:W18,W20,W22,W24)</f>
        <v>5</v>
      </c>
      <c r="X11" s="184"/>
      <c r="Y11" s="280">
        <f>SUM(AC11,AE11,AG11,AI11,AK11,AM11,AO11,AQ11)</f>
        <v>171</v>
      </c>
      <c r="Z11" s="213"/>
      <c r="AA11" s="252" t="s">
        <v>170</v>
      </c>
      <c r="AB11" s="253"/>
      <c r="AC11" s="254">
        <v>1</v>
      </c>
      <c r="AD11" s="253"/>
      <c r="AE11" s="252">
        <v>10</v>
      </c>
      <c r="AF11" s="122"/>
      <c r="AG11" s="252">
        <f>SUM(AG12,AG14:AG24)</f>
        <v>101</v>
      </c>
      <c r="AH11" s="253"/>
      <c r="AI11" s="252">
        <f>SUM(AI12:AI17,AI19:AI20,AI22)</f>
        <v>21</v>
      </c>
      <c r="AJ11" s="122"/>
      <c r="AK11" s="252">
        <v>3</v>
      </c>
      <c r="AL11" s="253"/>
      <c r="AM11" s="252">
        <v>5</v>
      </c>
      <c r="AN11" s="122"/>
      <c r="AO11" s="255">
        <v>25</v>
      </c>
      <c r="AP11" s="253"/>
      <c r="AQ11" s="255">
        <v>5</v>
      </c>
      <c r="AS11" s="313" t="s">
        <v>3</v>
      </c>
      <c r="AT11" s="311"/>
    </row>
    <row r="12" spans="1:46" s="130" customFormat="1" ht="24" customHeight="1">
      <c r="A12" s="144"/>
      <c r="B12" s="147" t="s">
        <v>46</v>
      </c>
      <c r="C12" s="145"/>
      <c r="D12" s="148"/>
      <c r="E12" s="209">
        <v>9</v>
      </c>
      <c r="F12" s="210"/>
      <c r="G12" s="256" t="s">
        <v>45</v>
      </c>
      <c r="H12" s="257"/>
      <c r="I12" s="258">
        <v>1</v>
      </c>
      <c r="J12" s="257"/>
      <c r="K12" s="185">
        <v>1</v>
      </c>
      <c r="L12" s="185"/>
      <c r="M12" s="259" t="s">
        <v>45</v>
      </c>
      <c r="N12" s="257"/>
      <c r="O12" s="251" t="s">
        <v>45</v>
      </c>
      <c r="P12" s="185"/>
      <c r="Q12" s="258">
        <v>1</v>
      </c>
      <c r="R12" s="257"/>
      <c r="S12" s="185">
        <v>2</v>
      </c>
      <c r="T12" s="185"/>
      <c r="U12" s="258">
        <v>3</v>
      </c>
      <c r="V12" s="257"/>
      <c r="W12" s="211">
        <v>1</v>
      </c>
      <c r="X12" s="185"/>
      <c r="Y12" s="281">
        <f>SUM(AA12:AQ12)</f>
        <v>14</v>
      </c>
      <c r="Z12" s="214"/>
      <c r="AA12" s="252" t="s">
        <v>170</v>
      </c>
      <c r="AB12" s="148"/>
      <c r="AC12" s="260">
        <v>1</v>
      </c>
      <c r="AD12" s="148"/>
      <c r="AE12" s="260">
        <v>1</v>
      </c>
      <c r="AG12" s="201">
        <v>1</v>
      </c>
      <c r="AH12" s="148"/>
      <c r="AI12" s="260">
        <v>4</v>
      </c>
      <c r="AK12" s="260">
        <v>1</v>
      </c>
      <c r="AL12" s="148"/>
      <c r="AM12" s="260">
        <v>2</v>
      </c>
      <c r="AO12" s="261">
        <v>3</v>
      </c>
      <c r="AP12" s="148"/>
      <c r="AQ12" s="260">
        <v>1</v>
      </c>
      <c r="AS12" s="149"/>
      <c r="AT12" s="144" t="s">
        <v>229</v>
      </c>
    </row>
    <row r="13" spans="1:46" s="130" customFormat="1" ht="24" customHeight="1">
      <c r="A13" s="144"/>
      <c r="B13" s="147" t="s">
        <v>146</v>
      </c>
      <c r="C13" s="145"/>
      <c r="D13" s="148"/>
      <c r="E13" s="209">
        <v>9</v>
      </c>
      <c r="F13" s="210"/>
      <c r="G13" s="256" t="s">
        <v>45</v>
      </c>
      <c r="H13" s="257"/>
      <c r="I13" s="259" t="s">
        <v>45</v>
      </c>
      <c r="J13" s="257"/>
      <c r="K13" s="211" t="s">
        <v>45</v>
      </c>
      <c r="L13" s="185"/>
      <c r="M13" s="259" t="s">
        <v>45</v>
      </c>
      <c r="N13" s="257"/>
      <c r="O13" s="251" t="s">
        <v>45</v>
      </c>
      <c r="P13" s="185"/>
      <c r="Q13" s="259" t="s">
        <v>45</v>
      </c>
      <c r="R13" s="257"/>
      <c r="S13" s="185">
        <v>3</v>
      </c>
      <c r="T13" s="185"/>
      <c r="U13" s="258">
        <v>4</v>
      </c>
      <c r="V13" s="257"/>
      <c r="W13" s="211">
        <v>2</v>
      </c>
      <c r="X13" s="185"/>
      <c r="Y13" s="281">
        <f t="shared" ref="Y13:Y24" si="0">SUM(AA13:AQ13)</f>
        <v>13</v>
      </c>
      <c r="Z13" s="215"/>
      <c r="AA13" s="252" t="s">
        <v>170</v>
      </c>
      <c r="AB13" s="148"/>
      <c r="AC13" s="252" t="s">
        <v>170</v>
      </c>
      <c r="AD13" s="148"/>
      <c r="AE13" s="260" t="s">
        <v>170</v>
      </c>
      <c r="AG13" s="201" t="s">
        <v>170</v>
      </c>
      <c r="AH13" s="148"/>
      <c r="AI13" s="260">
        <v>4</v>
      </c>
      <c r="AK13" s="260" t="s">
        <v>170</v>
      </c>
      <c r="AL13" s="148"/>
      <c r="AM13" s="260">
        <v>3</v>
      </c>
      <c r="AO13" s="261">
        <v>4</v>
      </c>
      <c r="AP13" s="148"/>
      <c r="AQ13" s="260">
        <v>2</v>
      </c>
      <c r="AS13" s="149"/>
      <c r="AT13" s="144" t="s">
        <v>47</v>
      </c>
    </row>
    <row r="14" spans="1:46" s="130" customFormat="1" ht="24" customHeight="1">
      <c r="A14" s="144"/>
      <c r="B14" s="147" t="s">
        <v>145</v>
      </c>
      <c r="C14" s="145"/>
      <c r="D14" s="148"/>
      <c r="E14" s="209">
        <v>1</v>
      </c>
      <c r="F14" s="210"/>
      <c r="G14" s="256" t="s">
        <v>45</v>
      </c>
      <c r="H14" s="257"/>
      <c r="I14" s="259" t="s">
        <v>45</v>
      </c>
      <c r="J14" s="257"/>
      <c r="K14" s="185">
        <v>1</v>
      </c>
      <c r="L14" s="185"/>
      <c r="M14" s="259" t="s">
        <v>45</v>
      </c>
      <c r="N14" s="257"/>
      <c r="O14" s="251" t="s">
        <v>45</v>
      </c>
      <c r="P14" s="185"/>
      <c r="Q14" s="259" t="s">
        <v>45</v>
      </c>
      <c r="R14" s="257"/>
      <c r="S14" s="211" t="s">
        <v>45</v>
      </c>
      <c r="T14" s="185"/>
      <c r="U14" s="259" t="s">
        <v>45</v>
      </c>
      <c r="V14" s="257"/>
      <c r="W14" s="211" t="s">
        <v>45</v>
      </c>
      <c r="X14" s="185"/>
      <c r="Y14" s="281">
        <f t="shared" si="0"/>
        <v>8</v>
      </c>
      <c r="Z14" s="215"/>
      <c r="AA14" s="252" t="s">
        <v>170</v>
      </c>
      <c r="AB14" s="148"/>
      <c r="AC14" s="252" t="s">
        <v>170</v>
      </c>
      <c r="AD14" s="148"/>
      <c r="AE14" s="260">
        <v>1</v>
      </c>
      <c r="AG14" s="201">
        <v>3</v>
      </c>
      <c r="AH14" s="148"/>
      <c r="AI14" s="260">
        <v>4</v>
      </c>
      <c r="AK14" s="260" t="s">
        <v>170</v>
      </c>
      <c r="AL14" s="148"/>
      <c r="AM14" s="252" t="s">
        <v>170</v>
      </c>
      <c r="AO14" s="260" t="s">
        <v>170</v>
      </c>
      <c r="AP14" s="148"/>
      <c r="AQ14" s="260" t="s">
        <v>170</v>
      </c>
      <c r="AS14" s="149"/>
      <c r="AT14" s="144" t="s">
        <v>48</v>
      </c>
    </row>
    <row r="15" spans="1:46" s="130" customFormat="1" ht="24" customHeight="1">
      <c r="A15" s="144"/>
      <c r="B15" s="147" t="s">
        <v>144</v>
      </c>
      <c r="C15" s="144"/>
      <c r="D15" s="148"/>
      <c r="E15" s="209">
        <v>2</v>
      </c>
      <c r="F15" s="210"/>
      <c r="G15" s="256" t="s">
        <v>45</v>
      </c>
      <c r="H15" s="257"/>
      <c r="I15" s="259" t="s">
        <v>45</v>
      </c>
      <c r="J15" s="257"/>
      <c r="K15" s="185">
        <v>1</v>
      </c>
      <c r="L15" s="185"/>
      <c r="M15" s="259">
        <v>1</v>
      </c>
      <c r="N15" s="257"/>
      <c r="O15" s="251" t="s">
        <v>45</v>
      </c>
      <c r="P15" s="185"/>
      <c r="Q15" s="259" t="s">
        <v>45</v>
      </c>
      <c r="R15" s="257"/>
      <c r="S15" s="211" t="s">
        <v>45</v>
      </c>
      <c r="T15" s="185"/>
      <c r="U15" s="259" t="s">
        <v>45</v>
      </c>
      <c r="V15" s="257"/>
      <c r="W15" s="211" t="s">
        <v>45</v>
      </c>
      <c r="X15" s="185"/>
      <c r="Y15" s="281">
        <f t="shared" si="0"/>
        <v>9</v>
      </c>
      <c r="Z15" s="215"/>
      <c r="AA15" s="252" t="s">
        <v>170</v>
      </c>
      <c r="AB15" s="148"/>
      <c r="AC15" s="252" t="s">
        <v>170</v>
      </c>
      <c r="AD15" s="148"/>
      <c r="AE15" s="260">
        <v>1</v>
      </c>
      <c r="AG15" s="201">
        <v>7</v>
      </c>
      <c r="AH15" s="148"/>
      <c r="AI15" s="260">
        <v>1</v>
      </c>
      <c r="AK15" s="260" t="s">
        <v>170</v>
      </c>
      <c r="AL15" s="148"/>
      <c r="AM15" s="252" t="s">
        <v>170</v>
      </c>
      <c r="AO15" s="260" t="s">
        <v>170</v>
      </c>
      <c r="AP15" s="148"/>
      <c r="AQ15" s="260" t="s">
        <v>170</v>
      </c>
      <c r="AS15" s="149"/>
      <c r="AT15" s="144" t="s">
        <v>49</v>
      </c>
    </row>
    <row r="16" spans="1:46" s="130" customFormat="1" ht="24" customHeight="1">
      <c r="A16" s="144"/>
      <c r="B16" s="147" t="s">
        <v>143</v>
      </c>
      <c r="C16" s="144"/>
      <c r="D16" s="148"/>
      <c r="E16" s="209">
        <v>4</v>
      </c>
      <c r="F16" s="210"/>
      <c r="G16" s="256" t="s">
        <v>45</v>
      </c>
      <c r="H16" s="257"/>
      <c r="I16" s="259" t="s">
        <v>45</v>
      </c>
      <c r="J16" s="257"/>
      <c r="K16" s="185">
        <v>2</v>
      </c>
      <c r="L16" s="185"/>
      <c r="M16" s="259" t="s">
        <v>45</v>
      </c>
      <c r="N16" s="257"/>
      <c r="O16" s="251" t="s">
        <v>45</v>
      </c>
      <c r="P16" s="185"/>
      <c r="Q16" s="259" t="s">
        <v>45</v>
      </c>
      <c r="R16" s="257"/>
      <c r="S16" s="211" t="s">
        <v>45</v>
      </c>
      <c r="T16" s="185"/>
      <c r="U16" s="259">
        <v>2</v>
      </c>
      <c r="V16" s="257"/>
      <c r="W16" s="211" t="s">
        <v>45</v>
      </c>
      <c r="X16" s="185"/>
      <c r="Y16" s="281">
        <f t="shared" si="0"/>
        <v>16</v>
      </c>
      <c r="Z16" s="215"/>
      <c r="AA16" s="252" t="s">
        <v>170</v>
      </c>
      <c r="AB16" s="148"/>
      <c r="AC16" s="252" t="s">
        <v>170</v>
      </c>
      <c r="AD16" s="148"/>
      <c r="AE16" s="260">
        <v>2</v>
      </c>
      <c r="AG16" s="201">
        <v>9</v>
      </c>
      <c r="AH16" s="148"/>
      <c r="AI16" s="260">
        <v>3</v>
      </c>
      <c r="AK16" s="260" t="s">
        <v>170</v>
      </c>
      <c r="AL16" s="148"/>
      <c r="AM16" s="252" t="s">
        <v>170</v>
      </c>
      <c r="AO16" s="260">
        <v>2</v>
      </c>
      <c r="AP16" s="148"/>
      <c r="AQ16" s="260" t="s">
        <v>170</v>
      </c>
      <c r="AS16" s="149"/>
      <c r="AT16" s="144" t="s">
        <v>50</v>
      </c>
    </row>
    <row r="17" spans="1:46" s="130" customFormat="1" ht="24" customHeight="1">
      <c r="A17" s="144"/>
      <c r="B17" s="147" t="s">
        <v>142</v>
      </c>
      <c r="C17" s="144"/>
      <c r="D17" s="148"/>
      <c r="E17" s="209">
        <v>8</v>
      </c>
      <c r="F17" s="210"/>
      <c r="G17" s="256" t="s">
        <v>45</v>
      </c>
      <c r="H17" s="257"/>
      <c r="I17" s="259" t="s">
        <v>45</v>
      </c>
      <c r="J17" s="257"/>
      <c r="K17" s="185">
        <v>2</v>
      </c>
      <c r="L17" s="185"/>
      <c r="M17" s="259">
        <v>2</v>
      </c>
      <c r="N17" s="257"/>
      <c r="O17" s="251" t="s">
        <v>45</v>
      </c>
      <c r="P17" s="185"/>
      <c r="Q17" s="259" t="s">
        <v>45</v>
      </c>
      <c r="R17" s="257"/>
      <c r="S17" s="211" t="s">
        <v>45</v>
      </c>
      <c r="T17" s="185"/>
      <c r="U17" s="259">
        <v>4</v>
      </c>
      <c r="V17" s="257"/>
      <c r="W17" s="211" t="s">
        <v>45</v>
      </c>
      <c r="X17" s="185"/>
      <c r="Y17" s="281">
        <f t="shared" si="0"/>
        <v>22</v>
      </c>
      <c r="Z17" s="215"/>
      <c r="AA17" s="252" t="s">
        <v>170</v>
      </c>
      <c r="AB17" s="148"/>
      <c r="AC17" s="252" t="s">
        <v>170</v>
      </c>
      <c r="AD17" s="148"/>
      <c r="AE17" s="260">
        <v>2</v>
      </c>
      <c r="AG17" s="201">
        <v>15</v>
      </c>
      <c r="AH17" s="148"/>
      <c r="AI17" s="260">
        <v>1</v>
      </c>
      <c r="AK17" s="260" t="s">
        <v>170</v>
      </c>
      <c r="AL17" s="148"/>
      <c r="AM17" s="252" t="s">
        <v>170</v>
      </c>
      <c r="AO17" s="260">
        <v>4</v>
      </c>
      <c r="AP17" s="148"/>
      <c r="AQ17" s="260" t="s">
        <v>170</v>
      </c>
      <c r="AS17" s="149"/>
      <c r="AT17" s="144" t="s">
        <v>51</v>
      </c>
    </row>
    <row r="18" spans="1:46" s="130" customFormat="1" ht="24" customHeight="1">
      <c r="A18" s="144"/>
      <c r="B18" s="147" t="s">
        <v>141</v>
      </c>
      <c r="C18" s="144"/>
      <c r="D18" s="148"/>
      <c r="E18" s="211">
        <v>3</v>
      </c>
      <c r="F18" s="210"/>
      <c r="G18" s="256" t="s">
        <v>45</v>
      </c>
      <c r="H18" s="257"/>
      <c r="I18" s="259" t="s">
        <v>45</v>
      </c>
      <c r="J18" s="257"/>
      <c r="K18" s="211" t="s">
        <v>45</v>
      </c>
      <c r="L18" s="185"/>
      <c r="M18" s="259">
        <v>1</v>
      </c>
      <c r="N18" s="257"/>
      <c r="O18" s="251" t="s">
        <v>45</v>
      </c>
      <c r="P18" s="185"/>
      <c r="Q18" s="259" t="s">
        <v>45</v>
      </c>
      <c r="R18" s="257"/>
      <c r="S18" s="211" t="s">
        <v>45</v>
      </c>
      <c r="T18" s="185"/>
      <c r="U18" s="259">
        <v>2</v>
      </c>
      <c r="V18" s="257"/>
      <c r="W18" s="211" t="s">
        <v>45</v>
      </c>
      <c r="X18" s="185"/>
      <c r="Y18" s="281">
        <f t="shared" si="0"/>
        <v>13</v>
      </c>
      <c r="Z18" s="215"/>
      <c r="AA18" s="252" t="s">
        <v>170</v>
      </c>
      <c r="AB18" s="148"/>
      <c r="AC18" s="252" t="s">
        <v>170</v>
      </c>
      <c r="AD18" s="148"/>
      <c r="AE18" s="260" t="s">
        <v>170</v>
      </c>
      <c r="AG18" s="201">
        <v>11</v>
      </c>
      <c r="AH18" s="148"/>
      <c r="AI18" s="260" t="s">
        <v>170</v>
      </c>
      <c r="AK18" s="260" t="s">
        <v>170</v>
      </c>
      <c r="AL18" s="148"/>
      <c r="AM18" s="252" t="s">
        <v>170</v>
      </c>
      <c r="AO18" s="260">
        <v>2</v>
      </c>
      <c r="AP18" s="148"/>
      <c r="AQ18" s="260" t="s">
        <v>170</v>
      </c>
      <c r="AS18" s="149"/>
      <c r="AT18" s="144" t="s">
        <v>52</v>
      </c>
    </row>
    <row r="19" spans="1:46" s="130" customFormat="1" ht="24" customHeight="1">
      <c r="A19" s="144"/>
      <c r="B19" s="147" t="s">
        <v>140</v>
      </c>
      <c r="C19" s="144"/>
      <c r="D19" s="148"/>
      <c r="E19" s="211" t="s">
        <v>45</v>
      </c>
      <c r="F19" s="210"/>
      <c r="G19" s="256" t="s">
        <v>45</v>
      </c>
      <c r="H19" s="257"/>
      <c r="I19" s="259" t="s">
        <v>45</v>
      </c>
      <c r="J19" s="257"/>
      <c r="K19" s="211" t="s">
        <v>45</v>
      </c>
      <c r="L19" s="185"/>
      <c r="M19" s="259" t="s">
        <v>45</v>
      </c>
      <c r="N19" s="257"/>
      <c r="O19" s="251" t="s">
        <v>45</v>
      </c>
      <c r="P19" s="185"/>
      <c r="Q19" s="259" t="s">
        <v>45</v>
      </c>
      <c r="R19" s="257"/>
      <c r="S19" s="211" t="s">
        <v>45</v>
      </c>
      <c r="T19" s="185"/>
      <c r="U19" s="259" t="s">
        <v>45</v>
      </c>
      <c r="V19" s="257"/>
      <c r="W19" s="211" t="s">
        <v>45</v>
      </c>
      <c r="X19" s="185"/>
      <c r="Y19" s="281">
        <f t="shared" si="0"/>
        <v>7</v>
      </c>
      <c r="Z19" s="215"/>
      <c r="AA19" s="252" t="s">
        <v>170</v>
      </c>
      <c r="AB19" s="148"/>
      <c r="AC19" s="252" t="s">
        <v>170</v>
      </c>
      <c r="AD19" s="148"/>
      <c r="AE19" s="260" t="s">
        <v>170</v>
      </c>
      <c r="AG19" s="201">
        <v>6</v>
      </c>
      <c r="AH19" s="148"/>
      <c r="AI19" s="260">
        <v>1</v>
      </c>
      <c r="AK19" s="260" t="s">
        <v>170</v>
      </c>
      <c r="AL19" s="148"/>
      <c r="AM19" s="252" t="s">
        <v>170</v>
      </c>
      <c r="AO19" s="260" t="s">
        <v>170</v>
      </c>
      <c r="AP19" s="148"/>
      <c r="AQ19" s="260" t="s">
        <v>170</v>
      </c>
      <c r="AS19" s="149"/>
      <c r="AT19" s="144" t="s">
        <v>53</v>
      </c>
    </row>
    <row r="20" spans="1:46" s="130" customFormat="1" ht="24" customHeight="1">
      <c r="A20" s="144"/>
      <c r="B20" s="147" t="s">
        <v>54</v>
      </c>
      <c r="C20" s="144"/>
      <c r="D20" s="148"/>
      <c r="E20" s="209">
        <v>7</v>
      </c>
      <c r="F20" s="210"/>
      <c r="G20" s="256" t="s">
        <v>45</v>
      </c>
      <c r="H20" s="257"/>
      <c r="I20" s="259" t="s">
        <v>45</v>
      </c>
      <c r="J20" s="257"/>
      <c r="K20" s="185">
        <v>2</v>
      </c>
      <c r="L20" s="185"/>
      <c r="M20" s="259">
        <v>1</v>
      </c>
      <c r="N20" s="257"/>
      <c r="O20" s="251" t="s">
        <v>45</v>
      </c>
      <c r="P20" s="185"/>
      <c r="Q20" s="259" t="s">
        <v>45</v>
      </c>
      <c r="R20" s="257"/>
      <c r="S20" s="211" t="s">
        <v>45</v>
      </c>
      <c r="T20" s="185"/>
      <c r="U20" s="259">
        <v>3</v>
      </c>
      <c r="V20" s="257"/>
      <c r="W20" s="211">
        <v>1</v>
      </c>
      <c r="X20" s="185"/>
      <c r="Y20" s="281">
        <f t="shared" si="0"/>
        <v>32</v>
      </c>
      <c r="Z20" s="215"/>
      <c r="AA20" s="252" t="s">
        <v>170</v>
      </c>
      <c r="AB20" s="148"/>
      <c r="AC20" s="252" t="s">
        <v>170</v>
      </c>
      <c r="AD20" s="148"/>
      <c r="AE20" s="260">
        <v>2</v>
      </c>
      <c r="AG20" s="201">
        <v>25</v>
      </c>
      <c r="AH20" s="148"/>
      <c r="AI20" s="260">
        <v>1</v>
      </c>
      <c r="AK20" s="260" t="s">
        <v>170</v>
      </c>
      <c r="AL20" s="148"/>
      <c r="AM20" s="252" t="s">
        <v>170</v>
      </c>
      <c r="AO20" s="260">
        <v>3</v>
      </c>
      <c r="AP20" s="148"/>
      <c r="AQ20" s="260">
        <v>1</v>
      </c>
      <c r="AS20" s="149"/>
      <c r="AT20" s="144" t="s">
        <v>55</v>
      </c>
    </row>
    <row r="21" spans="1:46" s="130" customFormat="1" ht="24" customHeight="1">
      <c r="A21" s="144"/>
      <c r="B21" s="147" t="s">
        <v>139</v>
      </c>
      <c r="C21" s="144"/>
      <c r="D21" s="148"/>
      <c r="E21" s="211" t="s">
        <v>45</v>
      </c>
      <c r="F21" s="210"/>
      <c r="G21" s="256" t="s">
        <v>45</v>
      </c>
      <c r="H21" s="257"/>
      <c r="I21" s="259" t="s">
        <v>45</v>
      </c>
      <c r="J21" s="257"/>
      <c r="K21" s="211" t="s">
        <v>45</v>
      </c>
      <c r="L21" s="185"/>
      <c r="M21" s="259" t="s">
        <v>45</v>
      </c>
      <c r="N21" s="257"/>
      <c r="O21" s="251" t="s">
        <v>45</v>
      </c>
      <c r="P21" s="185"/>
      <c r="Q21" s="259" t="s">
        <v>45</v>
      </c>
      <c r="R21" s="257"/>
      <c r="S21" s="211" t="s">
        <v>45</v>
      </c>
      <c r="T21" s="185"/>
      <c r="U21" s="259" t="s">
        <v>45</v>
      </c>
      <c r="V21" s="257"/>
      <c r="W21" s="211" t="s">
        <v>45</v>
      </c>
      <c r="X21" s="185"/>
      <c r="Y21" s="281">
        <f t="shared" si="0"/>
        <v>1</v>
      </c>
      <c r="Z21" s="215"/>
      <c r="AA21" s="252" t="s">
        <v>170</v>
      </c>
      <c r="AB21" s="148"/>
      <c r="AC21" s="252" t="s">
        <v>170</v>
      </c>
      <c r="AD21" s="148"/>
      <c r="AE21" s="260" t="s">
        <v>170</v>
      </c>
      <c r="AG21" s="201">
        <v>1</v>
      </c>
      <c r="AH21" s="148"/>
      <c r="AI21" s="260" t="s">
        <v>170</v>
      </c>
      <c r="AK21" s="260" t="s">
        <v>170</v>
      </c>
      <c r="AL21" s="148"/>
      <c r="AM21" s="252" t="s">
        <v>170</v>
      </c>
      <c r="AO21" s="260" t="s">
        <v>170</v>
      </c>
      <c r="AP21" s="148"/>
      <c r="AQ21" s="260" t="s">
        <v>170</v>
      </c>
      <c r="AS21" s="149"/>
      <c r="AT21" s="144" t="s">
        <v>56</v>
      </c>
    </row>
    <row r="22" spans="1:46" s="130" customFormat="1" ht="24" customHeight="1">
      <c r="A22" s="144"/>
      <c r="B22" s="147" t="s">
        <v>57</v>
      </c>
      <c r="C22" s="144"/>
      <c r="D22" s="148"/>
      <c r="E22" s="209">
        <v>6</v>
      </c>
      <c r="F22" s="210"/>
      <c r="G22" s="256" t="s">
        <v>45</v>
      </c>
      <c r="H22" s="257"/>
      <c r="I22" s="259" t="s">
        <v>45</v>
      </c>
      <c r="J22" s="257"/>
      <c r="K22" s="211">
        <v>1</v>
      </c>
      <c r="L22" s="185"/>
      <c r="M22" s="259" t="s">
        <v>45</v>
      </c>
      <c r="N22" s="257"/>
      <c r="O22" s="251" t="s">
        <v>45</v>
      </c>
      <c r="P22" s="185"/>
      <c r="Q22" s="259">
        <v>1</v>
      </c>
      <c r="R22" s="257"/>
      <c r="S22" s="211" t="s">
        <v>45</v>
      </c>
      <c r="T22" s="185"/>
      <c r="U22" s="259">
        <v>4</v>
      </c>
      <c r="V22" s="257"/>
      <c r="W22" s="211" t="s">
        <v>45</v>
      </c>
      <c r="X22" s="185"/>
      <c r="Y22" s="281">
        <f t="shared" si="0"/>
        <v>16</v>
      </c>
      <c r="Z22" s="215"/>
      <c r="AA22" s="252" t="s">
        <v>170</v>
      </c>
      <c r="AB22" s="148"/>
      <c r="AC22" s="252" t="s">
        <v>170</v>
      </c>
      <c r="AD22" s="148"/>
      <c r="AE22" s="260" t="s">
        <v>45</v>
      </c>
      <c r="AG22" s="201">
        <v>8</v>
      </c>
      <c r="AH22" s="148"/>
      <c r="AI22" s="260">
        <v>2</v>
      </c>
      <c r="AK22" s="260">
        <v>2</v>
      </c>
      <c r="AL22" s="148"/>
      <c r="AM22" s="252" t="s">
        <v>170</v>
      </c>
      <c r="AO22" s="260">
        <v>4</v>
      </c>
      <c r="AP22" s="148"/>
      <c r="AQ22" s="260" t="s">
        <v>170</v>
      </c>
      <c r="AS22" s="149"/>
      <c r="AT22" s="144" t="s">
        <v>58</v>
      </c>
    </row>
    <row r="23" spans="1:46" s="130" customFormat="1" ht="24" customHeight="1">
      <c r="A23" s="144"/>
      <c r="B23" s="147" t="s">
        <v>138</v>
      </c>
      <c r="C23" s="144"/>
      <c r="D23" s="148"/>
      <c r="E23" s="211">
        <v>1</v>
      </c>
      <c r="F23" s="210"/>
      <c r="G23" s="256" t="s">
        <v>45</v>
      </c>
      <c r="H23" s="257"/>
      <c r="I23" s="259" t="s">
        <v>45</v>
      </c>
      <c r="J23" s="257"/>
      <c r="K23" s="211" t="s">
        <v>45</v>
      </c>
      <c r="L23" s="185"/>
      <c r="M23" s="259">
        <v>1</v>
      </c>
      <c r="N23" s="257"/>
      <c r="O23" s="251" t="s">
        <v>45</v>
      </c>
      <c r="P23" s="185"/>
      <c r="Q23" s="259" t="s">
        <v>45</v>
      </c>
      <c r="R23" s="257"/>
      <c r="S23" s="211" t="s">
        <v>45</v>
      </c>
      <c r="T23" s="185"/>
      <c r="U23" s="259" t="s">
        <v>45</v>
      </c>
      <c r="V23" s="257"/>
      <c r="W23" s="211" t="s">
        <v>45</v>
      </c>
      <c r="X23" s="185"/>
      <c r="Y23" s="281">
        <f t="shared" si="0"/>
        <v>12</v>
      </c>
      <c r="Z23" s="215"/>
      <c r="AA23" s="252" t="s">
        <v>170</v>
      </c>
      <c r="AB23" s="148"/>
      <c r="AC23" s="252" t="s">
        <v>170</v>
      </c>
      <c r="AD23" s="148"/>
      <c r="AE23" s="260" t="s">
        <v>170</v>
      </c>
      <c r="AG23" s="201">
        <v>11</v>
      </c>
      <c r="AH23" s="148"/>
      <c r="AI23" s="260" t="s">
        <v>170</v>
      </c>
      <c r="AK23" s="260" t="s">
        <v>170</v>
      </c>
      <c r="AL23" s="148"/>
      <c r="AM23" s="252" t="s">
        <v>170</v>
      </c>
      <c r="AO23" s="260">
        <v>1</v>
      </c>
      <c r="AP23" s="148"/>
      <c r="AQ23" s="260" t="s">
        <v>170</v>
      </c>
      <c r="AS23" s="149"/>
      <c r="AT23" s="144" t="s">
        <v>59</v>
      </c>
    </row>
    <row r="24" spans="1:46" s="130" customFormat="1" ht="24" customHeight="1">
      <c r="A24" s="144"/>
      <c r="B24" s="147" t="s">
        <v>137</v>
      </c>
      <c r="C24" s="144"/>
      <c r="D24" s="144"/>
      <c r="E24" s="212">
        <v>4</v>
      </c>
      <c r="F24" s="210"/>
      <c r="G24" s="256" t="s">
        <v>45</v>
      </c>
      <c r="H24" s="257"/>
      <c r="I24" s="259" t="s">
        <v>45</v>
      </c>
      <c r="J24" s="257"/>
      <c r="K24" s="185">
        <v>1</v>
      </c>
      <c r="L24" s="185"/>
      <c r="M24" s="259" t="s">
        <v>45</v>
      </c>
      <c r="N24" s="257"/>
      <c r="O24" s="251" t="s">
        <v>45</v>
      </c>
      <c r="P24" s="185"/>
      <c r="Q24" s="259" t="s">
        <v>45</v>
      </c>
      <c r="R24" s="257"/>
      <c r="S24" s="211" t="s">
        <v>45</v>
      </c>
      <c r="T24" s="185"/>
      <c r="U24" s="259">
        <v>2</v>
      </c>
      <c r="V24" s="257"/>
      <c r="W24" s="211">
        <v>1</v>
      </c>
      <c r="X24" s="185"/>
      <c r="Y24" s="281">
        <f t="shared" si="0"/>
        <v>8</v>
      </c>
      <c r="Z24" s="215"/>
      <c r="AA24" s="252" t="s">
        <v>170</v>
      </c>
      <c r="AB24" s="148"/>
      <c r="AC24" s="252" t="s">
        <v>170</v>
      </c>
      <c r="AD24" s="148"/>
      <c r="AE24" s="260">
        <v>1</v>
      </c>
      <c r="AG24" s="201">
        <v>4</v>
      </c>
      <c r="AH24" s="148"/>
      <c r="AI24" s="260" t="s">
        <v>170</v>
      </c>
      <c r="AK24" s="260" t="s">
        <v>170</v>
      </c>
      <c r="AL24" s="148"/>
      <c r="AM24" s="252" t="s">
        <v>170</v>
      </c>
      <c r="AO24" s="260">
        <v>2</v>
      </c>
      <c r="AP24" s="148"/>
      <c r="AQ24" s="260">
        <v>1</v>
      </c>
      <c r="AS24" s="149"/>
      <c r="AT24" s="144" t="s">
        <v>60</v>
      </c>
    </row>
    <row r="25" spans="1:46" s="130" customFormat="1" ht="3" customHeight="1">
      <c r="A25" s="152"/>
      <c r="B25" s="152"/>
      <c r="C25" s="152"/>
      <c r="D25" s="153"/>
      <c r="E25" s="187"/>
      <c r="F25" s="186"/>
      <c r="G25" s="189"/>
      <c r="H25" s="186"/>
      <c r="I25" s="187"/>
      <c r="J25" s="186"/>
      <c r="K25" s="188"/>
      <c r="L25" s="188"/>
      <c r="M25" s="187" t="s">
        <v>45</v>
      </c>
      <c r="N25" s="186"/>
      <c r="O25" s="188"/>
      <c r="P25" s="188"/>
      <c r="Q25" s="187"/>
      <c r="R25" s="186"/>
      <c r="S25" s="189"/>
      <c r="T25" s="188"/>
      <c r="U25" s="187"/>
      <c r="V25" s="186"/>
      <c r="W25" s="188" t="s">
        <v>45</v>
      </c>
      <c r="X25" s="188"/>
      <c r="Y25" s="154"/>
      <c r="Z25" s="153"/>
      <c r="AA25" s="175" t="s">
        <v>170</v>
      </c>
      <c r="AB25" s="153"/>
      <c r="AC25" s="154"/>
      <c r="AD25" s="153"/>
      <c r="AE25" s="152"/>
      <c r="AF25" s="152"/>
      <c r="AG25" s="154" t="s">
        <v>45</v>
      </c>
      <c r="AH25" s="153"/>
      <c r="AI25" s="152"/>
      <c r="AJ25" s="152"/>
      <c r="AK25" s="154"/>
      <c r="AL25" s="153"/>
      <c r="AM25" s="155"/>
      <c r="AN25" s="152"/>
      <c r="AO25" s="154"/>
      <c r="AP25" s="153"/>
      <c r="AQ25" s="152" t="s">
        <v>45</v>
      </c>
      <c r="AR25" s="152"/>
      <c r="AS25" s="154"/>
      <c r="AT25" s="152"/>
    </row>
    <row r="26" spans="1:46" s="130" customFormat="1" ht="3" customHeight="1">
      <c r="S26" s="144"/>
      <c r="T26" s="144"/>
      <c r="AA26" s="150"/>
    </row>
    <row r="27" spans="1:46" s="130" customFormat="1" ht="17.25">
      <c r="B27" s="130" t="s">
        <v>209</v>
      </c>
    </row>
    <row r="28" spans="1:46" s="130" customFormat="1" ht="17.25">
      <c r="B28" s="130" t="s">
        <v>210</v>
      </c>
    </row>
  </sheetData>
  <mergeCells count="69">
    <mergeCell ref="AQ9:AR9"/>
    <mergeCell ref="U6:V6"/>
    <mergeCell ref="W9:X9"/>
    <mergeCell ref="S8:T8"/>
    <mergeCell ref="U8:V8"/>
    <mergeCell ref="Q9:R9"/>
    <mergeCell ref="S9:T9"/>
    <mergeCell ref="U9:V9"/>
    <mergeCell ref="AC8:AD8"/>
    <mergeCell ref="AG6:AH6"/>
    <mergeCell ref="AS7:AT7"/>
    <mergeCell ref="E4:X4"/>
    <mergeCell ref="AO6:AP6"/>
    <mergeCell ref="AQ6:AR6"/>
    <mergeCell ref="AM6:AN6"/>
    <mergeCell ref="AA5:AR5"/>
    <mergeCell ref="AS6:AT6"/>
    <mergeCell ref="Y4:AR4"/>
    <mergeCell ref="S7:T7"/>
    <mergeCell ref="U7:V7"/>
    <mergeCell ref="O7:P7"/>
    <mergeCell ref="Q7:R7"/>
    <mergeCell ref="W7:X7"/>
    <mergeCell ref="I8:J8"/>
    <mergeCell ref="G7:L7"/>
    <mergeCell ref="M7:N7"/>
    <mergeCell ref="G8:H8"/>
    <mergeCell ref="M8:N8"/>
    <mergeCell ref="G9:H9"/>
    <mergeCell ref="I9:J9"/>
    <mergeCell ref="K9:L9"/>
    <mergeCell ref="K8:L8"/>
    <mergeCell ref="W8:X8"/>
    <mergeCell ref="M9:N9"/>
    <mergeCell ref="O8:P8"/>
    <mergeCell ref="Q8:R8"/>
    <mergeCell ref="G5:X5"/>
    <mergeCell ref="G6:L6"/>
    <mergeCell ref="M6:N6"/>
    <mergeCell ref="Q6:R6"/>
    <mergeCell ref="S6:T6"/>
    <mergeCell ref="W6:X6"/>
    <mergeCell ref="AK6:AL6"/>
    <mergeCell ref="AK8:AL8"/>
    <mergeCell ref="AA6:AF6"/>
    <mergeCell ref="AA7:AF7"/>
    <mergeCell ref="AG7:AH7"/>
    <mergeCell ref="AG8:AH8"/>
    <mergeCell ref="AI8:AJ8"/>
    <mergeCell ref="AO9:AP9"/>
    <mergeCell ref="AQ7:AR7"/>
    <mergeCell ref="AA8:AB8"/>
    <mergeCell ref="AI7:AJ7"/>
    <mergeCell ref="AO8:AP8"/>
    <mergeCell ref="AQ8:AR8"/>
    <mergeCell ref="AK7:AL7"/>
    <mergeCell ref="AM7:AN7"/>
    <mergeCell ref="AO7:AP7"/>
    <mergeCell ref="AE8:AF8"/>
    <mergeCell ref="AM8:AN8"/>
    <mergeCell ref="A11:D11"/>
    <mergeCell ref="AS11:AT11"/>
    <mergeCell ref="AA9:AB9"/>
    <mergeCell ref="AE9:AF9"/>
    <mergeCell ref="AG9:AH9"/>
    <mergeCell ref="AM9:AN9"/>
    <mergeCell ref="AC9:AD9"/>
    <mergeCell ref="AK9:AL9"/>
    <mergeCell ref="A4:D9"/>
  </mergeCells>
  <pageMargins left="0.24" right="0.26" top="0.59055118110236227" bottom="0.19685039370078741" header="0.51181102362204722" footer="0.11811023622047245"/>
  <pageSetup paperSize="9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V25"/>
  <sheetViews>
    <sheetView showGridLines="0" workbookViewId="0">
      <selection activeCell="K17" sqref="K17"/>
    </sheetView>
  </sheetViews>
  <sheetFormatPr defaultRowHeight="18.75"/>
  <cols>
    <col min="1" max="1" width="1.7109375" style="125" customWidth="1"/>
    <col min="2" max="2" width="6" style="125" customWidth="1"/>
    <col min="3" max="3" width="5.42578125" style="125" customWidth="1"/>
    <col min="4" max="4" width="6.85546875" style="125" customWidth="1"/>
    <col min="5" max="5" width="12.28515625" style="125" customWidth="1"/>
    <col min="6" max="6" width="1.5703125" style="125" customWidth="1"/>
    <col min="7" max="7" width="11.28515625" style="125" customWidth="1"/>
    <col min="8" max="8" width="1.5703125" style="125" customWidth="1"/>
    <col min="9" max="9" width="13.85546875" style="125" customWidth="1"/>
    <col min="10" max="10" width="1.5703125" style="125" customWidth="1"/>
    <col min="11" max="11" width="11.28515625" style="125" customWidth="1"/>
    <col min="12" max="12" width="1.5703125" style="125" customWidth="1"/>
    <col min="13" max="13" width="11" style="125" customWidth="1"/>
    <col min="14" max="14" width="1.5703125" style="125" customWidth="1"/>
    <col min="15" max="15" width="10.28515625" style="125" customWidth="1"/>
    <col min="16" max="16" width="1.5703125" style="125" customWidth="1"/>
    <col min="17" max="17" width="11.28515625" style="194" customWidth="1"/>
    <col min="18" max="18" width="1.5703125" style="125" customWidth="1"/>
    <col min="19" max="19" width="10.5703125" style="125" customWidth="1"/>
    <col min="20" max="20" width="1.5703125" style="125" customWidth="1"/>
    <col min="21" max="21" width="18.140625" style="125" customWidth="1"/>
    <col min="22" max="22" width="3" style="125" customWidth="1"/>
    <col min="23" max="23" width="7.28515625" style="125" customWidth="1"/>
    <col min="24" max="16384" width="9.140625" style="125"/>
  </cols>
  <sheetData>
    <row r="1" spans="1:22" s="120" customFormat="1">
      <c r="B1" s="120" t="s">
        <v>0</v>
      </c>
      <c r="C1" s="121">
        <v>19.3</v>
      </c>
      <c r="D1" s="120" t="s">
        <v>216</v>
      </c>
      <c r="Q1" s="190"/>
    </row>
    <row r="2" spans="1:22" s="122" customFormat="1" ht="17.25">
      <c r="B2" s="122" t="s">
        <v>154</v>
      </c>
      <c r="C2" s="123">
        <v>19.3</v>
      </c>
      <c r="D2" s="122" t="s">
        <v>217</v>
      </c>
      <c r="Q2" s="191"/>
    </row>
    <row r="3" spans="1:22" s="122" customFormat="1" ht="17.25">
      <c r="C3" s="123"/>
      <c r="Q3" s="191"/>
      <c r="S3" s="156" t="s">
        <v>206</v>
      </c>
    </row>
    <row r="4" spans="1:22" s="130" customFormat="1" ht="24" customHeight="1">
      <c r="A4" s="345" t="s">
        <v>41</v>
      </c>
      <c r="B4" s="345"/>
      <c r="C4" s="345"/>
      <c r="D4" s="346"/>
      <c r="E4" s="351" t="s">
        <v>32</v>
      </c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3"/>
      <c r="U4" s="157"/>
      <c r="V4" s="125"/>
    </row>
    <row r="5" spans="1:22" s="130" customFormat="1" ht="21.75" customHeight="1">
      <c r="A5" s="347"/>
      <c r="B5" s="347"/>
      <c r="C5" s="347"/>
      <c r="D5" s="348"/>
      <c r="E5" s="334" t="s">
        <v>169</v>
      </c>
      <c r="F5" s="335"/>
      <c r="G5" s="335"/>
      <c r="H5" s="335"/>
      <c r="I5" s="335"/>
      <c r="J5" s="335"/>
      <c r="K5" s="335"/>
      <c r="L5" s="336"/>
      <c r="M5" s="334" t="s">
        <v>215</v>
      </c>
      <c r="N5" s="335"/>
      <c r="O5" s="335"/>
      <c r="P5" s="335"/>
      <c r="Q5" s="335"/>
      <c r="R5" s="335"/>
      <c r="S5" s="335"/>
      <c r="T5" s="336"/>
      <c r="U5" s="356" t="s">
        <v>42</v>
      </c>
      <c r="V5" s="357"/>
    </row>
    <row r="6" spans="1:22" s="130" customFormat="1" ht="21.75" customHeight="1">
      <c r="A6" s="347"/>
      <c r="B6" s="347"/>
      <c r="C6" s="347"/>
      <c r="D6" s="348"/>
      <c r="E6" s="354" t="s">
        <v>1</v>
      </c>
      <c r="F6" s="355"/>
      <c r="G6" s="339" t="s">
        <v>5</v>
      </c>
      <c r="H6" s="340"/>
      <c r="I6" s="339" t="s">
        <v>7</v>
      </c>
      <c r="J6" s="340"/>
      <c r="K6" s="339" t="s">
        <v>33</v>
      </c>
      <c r="L6" s="340"/>
      <c r="M6" s="354" t="s">
        <v>1</v>
      </c>
      <c r="N6" s="355"/>
      <c r="O6" s="339" t="s">
        <v>5</v>
      </c>
      <c r="P6" s="340"/>
      <c r="Q6" s="339" t="s">
        <v>7</v>
      </c>
      <c r="R6" s="340"/>
      <c r="S6" s="339" t="s">
        <v>33</v>
      </c>
      <c r="T6" s="340"/>
      <c r="U6" s="356"/>
      <c r="V6" s="357"/>
    </row>
    <row r="7" spans="1:22" s="130" customFormat="1" ht="21.75" customHeight="1">
      <c r="A7" s="347"/>
      <c r="B7" s="347"/>
      <c r="C7" s="347"/>
      <c r="D7" s="348"/>
      <c r="E7" s="358" t="s">
        <v>3</v>
      </c>
      <c r="F7" s="348"/>
      <c r="G7" s="341" t="s">
        <v>6</v>
      </c>
      <c r="H7" s="342"/>
      <c r="I7" s="341" t="s">
        <v>9</v>
      </c>
      <c r="J7" s="342"/>
      <c r="K7" s="341" t="s">
        <v>231</v>
      </c>
      <c r="L7" s="342"/>
      <c r="M7" s="358" t="s">
        <v>3</v>
      </c>
      <c r="N7" s="348"/>
      <c r="O7" s="341" t="s">
        <v>6</v>
      </c>
      <c r="P7" s="342"/>
      <c r="Q7" s="341" t="s">
        <v>9</v>
      </c>
      <c r="R7" s="342"/>
      <c r="S7" s="341" t="s">
        <v>231</v>
      </c>
      <c r="T7" s="342"/>
      <c r="U7" s="159"/>
      <c r="V7" s="125"/>
    </row>
    <row r="8" spans="1:22" s="130" customFormat="1" ht="12.75" customHeight="1">
      <c r="A8" s="349"/>
      <c r="B8" s="349"/>
      <c r="C8" s="349"/>
      <c r="D8" s="350"/>
      <c r="E8" s="160"/>
      <c r="F8" s="160"/>
      <c r="G8" s="343"/>
      <c r="H8" s="344"/>
      <c r="I8" s="343" t="s">
        <v>230</v>
      </c>
      <c r="J8" s="344"/>
      <c r="K8" s="343"/>
      <c r="L8" s="344"/>
      <c r="M8" s="160"/>
      <c r="N8" s="160"/>
      <c r="O8" s="343"/>
      <c r="P8" s="344"/>
      <c r="Q8" s="343" t="s">
        <v>230</v>
      </c>
      <c r="R8" s="344"/>
      <c r="S8" s="343"/>
      <c r="T8" s="344"/>
      <c r="U8" s="161"/>
      <c r="V8" s="125"/>
    </row>
    <row r="9" spans="1:22" s="130" customFormat="1" ht="24" customHeight="1">
      <c r="A9" s="337" t="s">
        <v>2</v>
      </c>
      <c r="B9" s="337"/>
      <c r="C9" s="337"/>
      <c r="D9" s="338"/>
      <c r="E9" s="262">
        <v>1995.2</v>
      </c>
      <c r="F9" s="263"/>
      <c r="G9" s="262" t="s">
        <v>170</v>
      </c>
      <c r="H9" s="264"/>
      <c r="I9" s="262">
        <v>1995.2</v>
      </c>
      <c r="J9" s="265"/>
      <c r="K9" s="266" t="s">
        <v>170</v>
      </c>
      <c r="L9" s="267"/>
      <c r="M9" s="277">
        <v>5749035</v>
      </c>
      <c r="N9" s="276"/>
      <c r="O9" s="277">
        <f>SUM(O10:O22)</f>
        <v>5540240</v>
      </c>
      <c r="P9" s="276"/>
      <c r="Q9" s="277">
        <v>258520</v>
      </c>
      <c r="R9" s="276"/>
      <c r="S9" s="120">
        <v>275.48</v>
      </c>
      <c r="T9" s="174"/>
      <c r="U9" s="164" t="s">
        <v>3</v>
      </c>
    </row>
    <row r="10" spans="1:22" s="130" customFormat="1" ht="24" customHeight="1">
      <c r="A10" s="124"/>
      <c r="B10" s="165" t="s">
        <v>46</v>
      </c>
      <c r="C10" s="162"/>
      <c r="D10" s="163"/>
      <c r="E10" s="268" t="s">
        <v>170</v>
      </c>
      <c r="F10" s="269"/>
      <c r="G10" s="268" t="s">
        <v>170</v>
      </c>
      <c r="H10" s="264"/>
      <c r="I10" s="270" t="s">
        <v>170</v>
      </c>
      <c r="J10" s="264"/>
      <c r="K10" s="266" t="s">
        <v>170</v>
      </c>
      <c r="L10" s="267"/>
      <c r="M10" s="274">
        <v>2852560</v>
      </c>
      <c r="N10" s="163"/>
      <c r="O10" s="274">
        <v>2850000</v>
      </c>
      <c r="P10" s="163"/>
      <c r="Q10" s="274">
        <v>2560</v>
      </c>
      <c r="R10" s="163"/>
      <c r="S10" s="266" t="s">
        <v>170</v>
      </c>
      <c r="T10" s="174"/>
      <c r="U10" s="166" t="s">
        <v>232</v>
      </c>
    </row>
    <row r="11" spans="1:22" s="130" customFormat="1" ht="24" customHeight="1">
      <c r="A11" s="124"/>
      <c r="B11" s="158" t="s">
        <v>146</v>
      </c>
      <c r="C11" s="162"/>
      <c r="D11" s="163"/>
      <c r="E11" s="266" t="s">
        <v>170</v>
      </c>
      <c r="F11" s="269"/>
      <c r="G11" s="268" t="s">
        <v>170</v>
      </c>
      <c r="H11" s="264"/>
      <c r="I11" s="270" t="s">
        <v>170</v>
      </c>
      <c r="J11" s="264"/>
      <c r="K11" s="266" t="s">
        <v>170</v>
      </c>
      <c r="L11" s="267"/>
      <c r="M11" s="266" t="s">
        <v>170</v>
      </c>
      <c r="N11" s="163"/>
      <c r="O11" s="266" t="s">
        <v>170</v>
      </c>
      <c r="P11" s="163"/>
      <c r="Q11" s="266" t="s">
        <v>170</v>
      </c>
      <c r="R11" s="163"/>
      <c r="S11" s="266" t="s">
        <v>170</v>
      </c>
      <c r="T11" s="174"/>
      <c r="U11" s="166" t="s">
        <v>61</v>
      </c>
    </row>
    <row r="12" spans="1:22" s="130" customFormat="1" ht="24" customHeight="1">
      <c r="A12" s="124"/>
      <c r="B12" s="158" t="s">
        <v>145</v>
      </c>
      <c r="C12" s="162"/>
      <c r="D12" s="163"/>
      <c r="E12" s="271" t="s">
        <v>170</v>
      </c>
      <c r="F12" s="269"/>
      <c r="G12" s="268" t="s">
        <v>170</v>
      </c>
      <c r="H12" s="264"/>
      <c r="I12" s="270" t="s">
        <v>170</v>
      </c>
      <c r="J12" s="264"/>
      <c r="K12" s="266" t="s">
        <v>170</v>
      </c>
      <c r="L12" s="267"/>
      <c r="M12" s="278">
        <v>123865</v>
      </c>
      <c r="N12" s="163"/>
      <c r="O12" s="274">
        <v>166000</v>
      </c>
      <c r="P12" s="275">
        <v>166000</v>
      </c>
      <c r="Q12" s="274">
        <v>7590</v>
      </c>
      <c r="R12" s="163"/>
      <c r="S12" s="125">
        <v>275.48</v>
      </c>
      <c r="T12" s="174"/>
      <c r="U12" s="166" t="s">
        <v>62</v>
      </c>
    </row>
    <row r="13" spans="1:22" s="130" customFormat="1" ht="24" customHeight="1">
      <c r="A13" s="124"/>
      <c r="B13" s="124" t="s">
        <v>144</v>
      </c>
      <c r="C13" s="124"/>
      <c r="D13" s="163"/>
      <c r="E13" s="268" t="s">
        <v>170</v>
      </c>
      <c r="F13" s="269"/>
      <c r="G13" s="268" t="s">
        <v>170</v>
      </c>
      <c r="H13" s="264"/>
      <c r="I13" s="270" t="s">
        <v>170</v>
      </c>
      <c r="J13" s="264"/>
      <c r="K13" s="266" t="s">
        <v>170</v>
      </c>
      <c r="L13" s="267"/>
      <c r="M13" s="274">
        <v>231950</v>
      </c>
      <c r="N13" s="163"/>
      <c r="O13" s="274">
        <v>214000</v>
      </c>
      <c r="P13" s="163"/>
      <c r="Q13" s="274">
        <v>17950</v>
      </c>
      <c r="R13" s="163"/>
      <c r="S13" s="266" t="s">
        <v>170</v>
      </c>
      <c r="T13" s="174"/>
      <c r="U13" s="166" t="s">
        <v>63</v>
      </c>
    </row>
    <row r="14" spans="1:22" s="130" customFormat="1" ht="24" customHeight="1">
      <c r="A14" s="124"/>
      <c r="B14" s="124" t="s">
        <v>143</v>
      </c>
      <c r="C14" s="124"/>
      <c r="D14" s="163"/>
      <c r="E14" s="268" t="s">
        <v>170</v>
      </c>
      <c r="F14" s="269"/>
      <c r="G14" s="268" t="s">
        <v>170</v>
      </c>
      <c r="H14" s="264"/>
      <c r="I14" s="270" t="s">
        <v>170</v>
      </c>
      <c r="J14" s="264"/>
      <c r="K14" s="266" t="s">
        <v>170</v>
      </c>
      <c r="L14" s="267"/>
      <c r="M14" s="274">
        <v>313010</v>
      </c>
      <c r="N14" s="163"/>
      <c r="O14" s="274">
        <v>290000</v>
      </c>
      <c r="P14" s="163"/>
      <c r="Q14" s="274">
        <v>23010</v>
      </c>
      <c r="R14" s="163"/>
      <c r="S14" s="266" t="s">
        <v>170</v>
      </c>
      <c r="T14" s="174"/>
      <c r="U14" s="159" t="s">
        <v>64</v>
      </c>
    </row>
    <row r="15" spans="1:22" s="130" customFormat="1" ht="24" customHeight="1">
      <c r="A15" s="124"/>
      <c r="B15" s="124" t="s">
        <v>142</v>
      </c>
      <c r="C15" s="124"/>
      <c r="D15" s="163"/>
      <c r="E15" s="268">
        <v>270</v>
      </c>
      <c r="F15" s="269"/>
      <c r="G15" s="268" t="s">
        <v>170</v>
      </c>
      <c r="H15" s="264"/>
      <c r="I15" s="270">
        <v>270</v>
      </c>
      <c r="J15" s="264">
        <v>0</v>
      </c>
      <c r="K15" s="266" t="s">
        <v>170</v>
      </c>
      <c r="L15" s="267"/>
      <c r="M15" s="274">
        <v>638580</v>
      </c>
      <c r="N15" s="163"/>
      <c r="O15" s="274">
        <v>600240</v>
      </c>
      <c r="P15" s="163"/>
      <c r="Q15" s="274">
        <v>38340</v>
      </c>
      <c r="R15" s="163"/>
      <c r="S15" s="266" t="s">
        <v>170</v>
      </c>
      <c r="T15" s="174"/>
      <c r="U15" s="159" t="s">
        <v>65</v>
      </c>
    </row>
    <row r="16" spans="1:22" s="130" customFormat="1" ht="24" customHeight="1">
      <c r="A16" s="124"/>
      <c r="B16" s="124" t="s">
        <v>141</v>
      </c>
      <c r="C16" s="124"/>
      <c r="D16" s="163"/>
      <c r="E16" s="272">
        <v>561</v>
      </c>
      <c r="F16" s="269"/>
      <c r="G16" s="268" t="s">
        <v>170</v>
      </c>
      <c r="H16" s="264"/>
      <c r="I16" s="270">
        <v>561.6</v>
      </c>
      <c r="J16" s="264">
        <v>0.6</v>
      </c>
      <c r="K16" s="266" t="s">
        <v>170</v>
      </c>
      <c r="L16" s="267"/>
      <c r="M16" s="274">
        <v>28070</v>
      </c>
      <c r="N16" s="163"/>
      <c r="O16" s="266" t="s">
        <v>170</v>
      </c>
      <c r="P16" s="163"/>
      <c r="Q16" s="274">
        <v>28070</v>
      </c>
      <c r="R16" s="163"/>
      <c r="S16" s="266" t="s">
        <v>170</v>
      </c>
      <c r="T16" s="174"/>
      <c r="U16" s="159" t="s">
        <v>66</v>
      </c>
    </row>
    <row r="17" spans="1:21" s="130" customFormat="1" ht="24" customHeight="1">
      <c r="A17" s="124"/>
      <c r="B17" s="124" t="s">
        <v>140</v>
      </c>
      <c r="C17" s="124"/>
      <c r="D17" s="163"/>
      <c r="E17" s="273" t="s">
        <v>45</v>
      </c>
      <c r="F17" s="269"/>
      <c r="G17" s="268" t="s">
        <v>170</v>
      </c>
      <c r="H17" s="264"/>
      <c r="I17" s="270" t="s">
        <v>170</v>
      </c>
      <c r="J17" s="264"/>
      <c r="K17" s="266" t="s">
        <v>170</v>
      </c>
      <c r="L17" s="267"/>
      <c r="M17" s="274">
        <v>15160</v>
      </c>
      <c r="N17" s="163"/>
      <c r="O17" s="266" t="s">
        <v>170</v>
      </c>
      <c r="P17" s="163"/>
      <c r="Q17" s="274">
        <v>15160</v>
      </c>
      <c r="R17" s="163"/>
      <c r="S17" s="266" t="s">
        <v>170</v>
      </c>
      <c r="T17" s="174"/>
      <c r="U17" s="159" t="s">
        <v>67</v>
      </c>
    </row>
    <row r="18" spans="1:21" s="130" customFormat="1" ht="24" customHeight="1">
      <c r="A18" s="124"/>
      <c r="B18" s="124" t="s">
        <v>54</v>
      </c>
      <c r="C18" s="124"/>
      <c r="D18" s="163"/>
      <c r="E18" s="266">
        <v>550</v>
      </c>
      <c r="F18" s="269"/>
      <c r="G18" s="268" t="s">
        <v>170</v>
      </c>
      <c r="H18" s="264"/>
      <c r="I18" s="270">
        <v>550</v>
      </c>
      <c r="J18" s="264"/>
      <c r="K18" s="266" t="s">
        <v>170</v>
      </c>
      <c r="L18" s="267"/>
      <c r="M18" s="274">
        <v>235680</v>
      </c>
      <c r="N18" s="163"/>
      <c r="O18" s="274">
        <v>170000</v>
      </c>
      <c r="P18" s="163"/>
      <c r="Q18" s="274">
        <v>65680</v>
      </c>
      <c r="R18" s="163"/>
      <c r="S18" s="266" t="s">
        <v>170</v>
      </c>
      <c r="T18" s="174"/>
      <c r="U18" s="159" t="s">
        <v>68</v>
      </c>
    </row>
    <row r="19" spans="1:21" s="130" customFormat="1" ht="24" customHeight="1">
      <c r="A19" s="124"/>
      <c r="B19" s="124" t="s">
        <v>139</v>
      </c>
      <c r="C19" s="124"/>
      <c r="D19" s="163"/>
      <c r="E19" s="268" t="s">
        <v>170</v>
      </c>
      <c r="F19" s="269"/>
      <c r="G19" s="268" t="s">
        <v>170</v>
      </c>
      <c r="H19" s="264"/>
      <c r="I19" s="270" t="s">
        <v>170</v>
      </c>
      <c r="J19" s="264"/>
      <c r="K19" s="266" t="s">
        <v>170</v>
      </c>
      <c r="L19" s="267"/>
      <c r="M19" s="266" t="s">
        <v>170</v>
      </c>
      <c r="N19" s="163"/>
      <c r="O19" s="266" t="s">
        <v>170</v>
      </c>
      <c r="P19" s="163"/>
      <c r="Q19" s="266" t="s">
        <v>170</v>
      </c>
      <c r="R19" s="163"/>
      <c r="S19" s="266" t="s">
        <v>170</v>
      </c>
      <c r="T19" s="174"/>
      <c r="U19" s="159" t="s">
        <v>69</v>
      </c>
    </row>
    <row r="20" spans="1:21" s="130" customFormat="1" ht="24" customHeight="1">
      <c r="A20" s="124"/>
      <c r="B20" s="124" t="s">
        <v>57</v>
      </c>
      <c r="C20" s="124"/>
      <c r="D20" s="163"/>
      <c r="E20" s="271" t="s">
        <v>170</v>
      </c>
      <c r="F20" s="269"/>
      <c r="G20" s="268" t="s">
        <v>170</v>
      </c>
      <c r="H20" s="264"/>
      <c r="I20" s="270" t="s">
        <v>170</v>
      </c>
      <c r="J20" s="264"/>
      <c r="K20" s="266" t="s">
        <v>170</v>
      </c>
      <c r="L20" s="267"/>
      <c r="M20" s="274">
        <v>1181090</v>
      </c>
      <c r="N20" s="163"/>
      <c r="O20" s="274">
        <v>1160000</v>
      </c>
      <c r="P20" s="163"/>
      <c r="Q20" s="274">
        <v>21090</v>
      </c>
      <c r="R20" s="163"/>
      <c r="S20" s="266" t="s">
        <v>170</v>
      </c>
      <c r="T20" s="174"/>
      <c r="U20" s="159" t="s">
        <v>70</v>
      </c>
    </row>
    <row r="21" spans="1:21" s="130" customFormat="1" ht="24" customHeight="1">
      <c r="A21" s="124"/>
      <c r="B21" s="124" t="s">
        <v>138</v>
      </c>
      <c r="C21" s="124"/>
      <c r="D21" s="163"/>
      <c r="E21" s="268">
        <v>613.6</v>
      </c>
      <c r="F21" s="269"/>
      <c r="G21" s="268" t="s">
        <v>170</v>
      </c>
      <c r="H21" s="264"/>
      <c r="I21" s="270">
        <v>613.6</v>
      </c>
      <c r="J21" s="264"/>
      <c r="K21" s="266" t="s">
        <v>170</v>
      </c>
      <c r="L21" s="267"/>
      <c r="M21" s="274">
        <v>28620</v>
      </c>
      <c r="N21" s="163"/>
      <c r="O21" s="266" t="s">
        <v>170</v>
      </c>
      <c r="P21" s="163"/>
      <c r="Q21" s="274">
        <v>28620</v>
      </c>
      <c r="R21" s="163"/>
      <c r="S21" s="266" t="s">
        <v>170</v>
      </c>
      <c r="T21" s="174"/>
      <c r="U21" s="159" t="s">
        <v>71</v>
      </c>
    </row>
    <row r="22" spans="1:21" s="130" customFormat="1" ht="24" customHeight="1">
      <c r="A22" s="124"/>
      <c r="B22" s="165" t="s">
        <v>137</v>
      </c>
      <c r="C22" s="124"/>
      <c r="D22" s="163"/>
      <c r="E22" s="271" t="s">
        <v>170</v>
      </c>
      <c r="F22" s="269"/>
      <c r="G22" s="268" t="s">
        <v>170</v>
      </c>
      <c r="H22" s="264"/>
      <c r="I22" s="270" t="s">
        <v>170</v>
      </c>
      <c r="J22" s="264"/>
      <c r="K22" s="266" t="s">
        <v>170</v>
      </c>
      <c r="L22" s="267"/>
      <c r="M22" s="274">
        <v>100450</v>
      </c>
      <c r="N22" s="163"/>
      <c r="O22" s="274">
        <v>90000</v>
      </c>
      <c r="P22" s="163"/>
      <c r="Q22" s="274">
        <v>10450</v>
      </c>
      <c r="R22" s="163"/>
      <c r="S22" s="266" t="s">
        <v>170</v>
      </c>
      <c r="T22" s="174"/>
      <c r="U22" s="159" t="s">
        <v>72</v>
      </c>
    </row>
    <row r="23" spans="1:21" s="130" customFormat="1" ht="3" customHeight="1">
      <c r="A23" s="152"/>
      <c r="B23" s="152"/>
      <c r="C23" s="152"/>
      <c r="D23" s="153"/>
      <c r="E23" s="152"/>
      <c r="F23" s="152"/>
      <c r="G23" s="154"/>
      <c r="H23" s="153"/>
      <c r="I23" s="152"/>
      <c r="J23" s="152"/>
      <c r="K23" s="154"/>
      <c r="L23" s="152"/>
      <c r="M23" s="154"/>
      <c r="N23" s="152"/>
      <c r="O23" s="154"/>
      <c r="P23" s="153"/>
      <c r="Q23" s="192"/>
      <c r="R23" s="152"/>
      <c r="S23" s="154"/>
      <c r="T23" s="153"/>
      <c r="U23" s="154"/>
    </row>
    <row r="24" spans="1:21" s="130" customFormat="1" ht="23.25" customHeight="1">
      <c r="B24" s="130" t="s">
        <v>211</v>
      </c>
      <c r="Q24" s="193"/>
    </row>
    <row r="25" spans="1:21" s="130" customFormat="1" ht="17.25">
      <c r="B25" s="130" t="s">
        <v>212</v>
      </c>
      <c r="Q25" s="193"/>
    </row>
  </sheetData>
  <mergeCells count="29">
    <mergeCell ref="U5:V5"/>
    <mergeCell ref="K7:L7"/>
    <mergeCell ref="M7:N7"/>
    <mergeCell ref="E5:L5"/>
    <mergeCell ref="S7:T7"/>
    <mergeCell ref="E7:F7"/>
    <mergeCell ref="U6:V6"/>
    <mergeCell ref="E6:F6"/>
    <mergeCell ref="G6:H6"/>
    <mergeCell ref="K6:L6"/>
    <mergeCell ref="G7:H7"/>
    <mergeCell ref="O8:P8"/>
    <mergeCell ref="Q8:R8"/>
    <mergeCell ref="S8:T8"/>
    <mergeCell ref="I8:J8"/>
    <mergeCell ref="M6:N6"/>
    <mergeCell ref="O7:P7"/>
    <mergeCell ref="Q7:R7"/>
    <mergeCell ref="S6:T6"/>
    <mergeCell ref="M5:T5"/>
    <mergeCell ref="A9:D9"/>
    <mergeCell ref="O6:P6"/>
    <mergeCell ref="Q6:R6"/>
    <mergeCell ref="I7:J7"/>
    <mergeCell ref="G8:H8"/>
    <mergeCell ref="K8:L8"/>
    <mergeCell ref="A4:D8"/>
    <mergeCell ref="I6:J6"/>
    <mergeCell ref="E4:T4"/>
  </mergeCells>
  <pageMargins left="0.55118110236220474" right="0.35433070866141736" top="0.59055118110236227" bottom="0.19685039370078741" header="0.51181102362204722" footer="0.11811023622047245"/>
  <pageSetup paperSize="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AA26"/>
  <sheetViews>
    <sheetView showGridLines="0" zoomScale="80" zoomScaleNormal="80" workbookViewId="0">
      <selection activeCell="M11" sqref="M11"/>
    </sheetView>
  </sheetViews>
  <sheetFormatPr defaultRowHeight="18.75"/>
  <cols>
    <col min="1" max="1" width="1.7109375" style="125" customWidth="1"/>
    <col min="2" max="2" width="2.42578125" style="125" customWidth="1"/>
    <col min="3" max="3" width="3.7109375" style="125" customWidth="1"/>
    <col min="4" max="4" width="5.5703125" style="173" customWidth="1"/>
    <col min="5" max="5" width="5" style="125" customWidth="1"/>
    <col min="6" max="6" width="7.28515625" style="125" customWidth="1"/>
    <col min="7" max="7" width="1" style="125" customWidth="1"/>
    <col min="8" max="8" width="12.140625" style="125" customWidth="1"/>
    <col min="9" max="9" width="1.140625" style="125" customWidth="1"/>
    <col min="10" max="10" width="11.85546875" style="125" customWidth="1"/>
    <col min="11" max="11" width="1.140625" style="125" customWidth="1"/>
    <col min="12" max="12" width="7" style="125" customWidth="1"/>
    <col min="13" max="13" width="1" style="125" customWidth="1"/>
    <col min="14" max="14" width="10.42578125" style="125" customWidth="1"/>
    <col min="15" max="15" width="1" style="125" customWidth="1"/>
    <col min="16" max="16" width="10.7109375" style="125" customWidth="1"/>
    <col min="17" max="17" width="1.42578125" style="125" customWidth="1"/>
    <col min="18" max="18" width="9.5703125" style="125" customWidth="1"/>
    <col min="19" max="19" width="0.85546875" style="125" customWidth="1"/>
    <col min="20" max="20" width="10.28515625" style="125" customWidth="1"/>
    <col min="21" max="21" width="1" style="125" customWidth="1"/>
    <col min="22" max="22" width="11.140625" style="125" customWidth="1"/>
    <col min="23" max="23" width="1.42578125" style="125" customWidth="1"/>
    <col min="24" max="24" width="1.28515625" style="125" customWidth="1"/>
    <col min="25" max="25" width="2.85546875" style="125" customWidth="1"/>
    <col min="26" max="26" width="15.7109375" style="125" customWidth="1"/>
    <col min="27" max="27" width="5.42578125" style="125" customWidth="1"/>
    <col min="28" max="28" width="7.7109375" style="125" customWidth="1"/>
    <col min="29" max="16384" width="9.140625" style="125"/>
  </cols>
  <sheetData>
    <row r="1" spans="1:27">
      <c r="B1" s="120" t="s">
        <v>0</v>
      </c>
      <c r="C1" s="120"/>
      <c r="D1" s="121">
        <v>19.399999999999999</v>
      </c>
      <c r="E1" s="120" t="s">
        <v>223</v>
      </c>
    </row>
    <row r="2" spans="1:27" s="130" customFormat="1" ht="17.25">
      <c r="B2" s="122" t="s">
        <v>154</v>
      </c>
      <c r="C2" s="122"/>
      <c r="D2" s="123">
        <v>19.399999999999999</v>
      </c>
      <c r="E2" s="122" t="s">
        <v>224</v>
      </c>
    </row>
    <row r="3" spans="1:27">
      <c r="A3" s="158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56" t="s">
        <v>40</v>
      </c>
      <c r="Y3" s="156"/>
      <c r="Z3" s="156"/>
    </row>
    <row r="4" spans="1:27" ht="21" customHeight="1">
      <c r="A4" s="366" t="s">
        <v>43</v>
      </c>
      <c r="B4" s="366"/>
      <c r="C4" s="366"/>
      <c r="D4" s="366"/>
      <c r="E4" s="374"/>
      <c r="F4" s="369" t="s">
        <v>95</v>
      </c>
      <c r="G4" s="370"/>
      <c r="H4" s="370"/>
      <c r="I4" s="370"/>
      <c r="J4" s="370"/>
      <c r="K4" s="371"/>
      <c r="L4" s="369" t="s">
        <v>169</v>
      </c>
      <c r="M4" s="370"/>
      <c r="N4" s="370"/>
      <c r="O4" s="370"/>
      <c r="P4" s="370"/>
      <c r="Q4" s="371"/>
      <c r="R4" s="369" t="s">
        <v>215</v>
      </c>
      <c r="S4" s="370"/>
      <c r="T4" s="370"/>
      <c r="U4" s="370"/>
      <c r="V4" s="370"/>
      <c r="W4" s="371"/>
      <c r="X4" s="365" t="s">
        <v>44</v>
      </c>
      <c r="Y4" s="366"/>
      <c r="Z4" s="366"/>
      <c r="AA4" s="167"/>
    </row>
    <row r="5" spans="1:27" s="130" customFormat="1" ht="21" customHeight="1">
      <c r="A5" s="367"/>
      <c r="B5" s="367"/>
      <c r="C5" s="367"/>
      <c r="D5" s="367"/>
      <c r="E5" s="360"/>
      <c r="H5" s="140" t="s">
        <v>34</v>
      </c>
      <c r="I5" s="141"/>
      <c r="J5" s="140" t="s">
        <v>35</v>
      </c>
      <c r="K5" s="141"/>
      <c r="N5" s="359" t="s">
        <v>34</v>
      </c>
      <c r="O5" s="360"/>
      <c r="P5" s="359" t="s">
        <v>35</v>
      </c>
      <c r="Q5" s="360"/>
      <c r="T5" s="359" t="s">
        <v>34</v>
      </c>
      <c r="U5" s="360"/>
      <c r="V5" s="359" t="s">
        <v>35</v>
      </c>
      <c r="W5" s="360"/>
      <c r="X5" s="359"/>
      <c r="Y5" s="367"/>
      <c r="Z5" s="367"/>
    </row>
    <row r="6" spans="1:27" s="130" customFormat="1" ht="21" customHeight="1">
      <c r="A6" s="367"/>
      <c r="B6" s="367"/>
      <c r="C6" s="367"/>
      <c r="D6" s="367"/>
      <c r="E6" s="360"/>
      <c r="F6" s="140" t="s">
        <v>1</v>
      </c>
      <c r="G6" s="141"/>
      <c r="H6" s="140" t="s">
        <v>39</v>
      </c>
      <c r="I6" s="141"/>
      <c r="J6" s="359" t="s">
        <v>37</v>
      </c>
      <c r="K6" s="360"/>
      <c r="L6" s="140" t="s">
        <v>1</v>
      </c>
      <c r="M6" s="142"/>
      <c r="N6" s="359" t="s">
        <v>39</v>
      </c>
      <c r="O6" s="360"/>
      <c r="P6" s="359" t="s">
        <v>37</v>
      </c>
      <c r="Q6" s="360"/>
      <c r="R6" s="140" t="s">
        <v>1</v>
      </c>
      <c r="S6" s="142"/>
      <c r="T6" s="359" t="s">
        <v>39</v>
      </c>
      <c r="U6" s="360"/>
      <c r="V6" s="359" t="s">
        <v>37</v>
      </c>
      <c r="W6" s="360"/>
      <c r="X6" s="359"/>
      <c r="Y6" s="367"/>
      <c r="Z6" s="367"/>
    </row>
    <row r="7" spans="1:27" s="130" customFormat="1" ht="18.75" customHeight="1">
      <c r="A7" s="368"/>
      <c r="B7" s="368"/>
      <c r="C7" s="368"/>
      <c r="D7" s="368"/>
      <c r="E7" s="364"/>
      <c r="F7" s="169" t="s">
        <v>3</v>
      </c>
      <c r="G7" s="168"/>
      <c r="H7" s="169" t="s">
        <v>38</v>
      </c>
      <c r="I7" s="168"/>
      <c r="J7" s="169" t="s">
        <v>36</v>
      </c>
      <c r="K7" s="168"/>
      <c r="L7" s="169" t="s">
        <v>3</v>
      </c>
      <c r="M7" s="198"/>
      <c r="N7" s="363" t="s">
        <v>38</v>
      </c>
      <c r="O7" s="364"/>
      <c r="P7" s="363" t="s">
        <v>36</v>
      </c>
      <c r="Q7" s="364"/>
      <c r="R7" s="169" t="s">
        <v>3</v>
      </c>
      <c r="S7" s="198"/>
      <c r="T7" s="363" t="s">
        <v>38</v>
      </c>
      <c r="U7" s="364"/>
      <c r="V7" s="363" t="s">
        <v>36</v>
      </c>
      <c r="W7" s="364"/>
      <c r="X7" s="363"/>
      <c r="Y7" s="368"/>
      <c r="Z7" s="368"/>
      <c r="AA7" s="152"/>
    </row>
    <row r="8" spans="1:27" s="130" customFormat="1" ht="27" customHeight="1">
      <c r="A8" s="372" t="s">
        <v>2</v>
      </c>
      <c r="B8" s="372"/>
      <c r="C8" s="372"/>
      <c r="D8" s="372"/>
      <c r="E8" s="373"/>
      <c r="F8" s="238">
        <v>5402.7999999999993</v>
      </c>
      <c r="G8" s="235"/>
      <c r="H8" s="238">
        <v>2951.8</v>
      </c>
      <c r="I8" s="236"/>
      <c r="J8" s="238">
        <v>2451</v>
      </c>
      <c r="K8" s="237"/>
      <c r="L8" s="238">
        <v>9008</v>
      </c>
      <c r="M8" s="239"/>
      <c r="N8" s="238">
        <v>4464</v>
      </c>
      <c r="O8" s="240"/>
      <c r="P8" s="238">
        <v>4544</v>
      </c>
      <c r="Q8" s="195"/>
      <c r="R8" s="238">
        <v>9343</v>
      </c>
      <c r="S8" s="239"/>
      <c r="T8" s="238">
        <v>4811</v>
      </c>
      <c r="U8" s="240"/>
      <c r="V8" s="238">
        <v>4532</v>
      </c>
      <c r="W8" s="195"/>
      <c r="X8" s="361" t="s">
        <v>171</v>
      </c>
      <c r="Y8" s="362"/>
      <c r="Z8" s="362"/>
    </row>
    <row r="9" spans="1:27" s="130" customFormat="1" ht="24" customHeight="1">
      <c r="A9" s="147" t="s">
        <v>73</v>
      </c>
      <c r="B9" s="147"/>
      <c r="C9" s="145"/>
      <c r="D9" s="145"/>
      <c r="E9" s="146"/>
      <c r="F9" s="242">
        <v>1017</v>
      </c>
      <c r="G9" s="234"/>
      <c r="H9" s="242">
        <v>365</v>
      </c>
      <c r="I9" s="241"/>
      <c r="J9" s="242">
        <v>652</v>
      </c>
      <c r="K9" s="148"/>
      <c r="L9" s="242">
        <v>1042</v>
      </c>
      <c r="M9" s="243"/>
      <c r="N9" s="242">
        <v>446</v>
      </c>
      <c r="O9" s="244"/>
      <c r="P9" s="242">
        <v>596</v>
      </c>
      <c r="Q9" s="195"/>
      <c r="R9" s="242">
        <v>1085</v>
      </c>
      <c r="S9" s="243"/>
      <c r="T9" s="242">
        <v>481</v>
      </c>
      <c r="U9" s="244"/>
      <c r="V9" s="242">
        <v>604</v>
      </c>
      <c r="W9" s="195"/>
      <c r="X9" s="149"/>
      <c r="Y9" s="144" t="s">
        <v>74</v>
      </c>
      <c r="Z9" s="170"/>
    </row>
    <row r="10" spans="1:27" s="130" customFormat="1" ht="24" customHeight="1">
      <c r="A10" s="147" t="s">
        <v>75</v>
      </c>
      <c r="B10" s="145"/>
      <c r="C10" s="145"/>
      <c r="D10" s="145"/>
      <c r="E10" s="146"/>
      <c r="F10" s="242">
        <v>280</v>
      </c>
      <c r="G10" s="234"/>
      <c r="H10" s="242">
        <v>115</v>
      </c>
      <c r="I10" s="241"/>
      <c r="J10" s="242">
        <v>165</v>
      </c>
      <c r="K10" s="148"/>
      <c r="L10" s="242">
        <v>518</v>
      </c>
      <c r="M10" s="243"/>
      <c r="N10" s="242">
        <v>187</v>
      </c>
      <c r="O10" s="244"/>
      <c r="P10" s="242">
        <v>332</v>
      </c>
      <c r="Q10" s="195"/>
      <c r="R10" s="242">
        <v>551</v>
      </c>
      <c r="S10" s="243"/>
      <c r="T10" s="242">
        <v>177</v>
      </c>
      <c r="U10" s="244"/>
      <c r="V10" s="242">
        <v>374</v>
      </c>
      <c r="W10" s="195"/>
      <c r="X10" s="149"/>
      <c r="Y10" s="144" t="s">
        <v>76</v>
      </c>
    </row>
    <row r="11" spans="1:27" s="130" customFormat="1" ht="24" customHeight="1">
      <c r="A11" s="147" t="s">
        <v>77</v>
      </c>
      <c r="B11" s="145"/>
      <c r="C11" s="145"/>
      <c r="D11" s="145"/>
      <c r="E11" s="146"/>
      <c r="F11" s="242">
        <v>127.56</v>
      </c>
      <c r="G11" s="234"/>
      <c r="H11" s="242">
        <v>73.56</v>
      </c>
      <c r="I11" s="241"/>
      <c r="J11" s="242">
        <v>54</v>
      </c>
      <c r="K11" s="148"/>
      <c r="L11" s="242">
        <v>300</v>
      </c>
      <c r="M11" s="243"/>
      <c r="N11" s="242">
        <v>97</v>
      </c>
      <c r="O11" s="244"/>
      <c r="P11" s="242">
        <v>203</v>
      </c>
      <c r="Q11" s="195"/>
      <c r="R11" s="242">
        <v>319</v>
      </c>
      <c r="S11" s="243"/>
      <c r="T11" s="242">
        <v>111</v>
      </c>
      <c r="U11" s="244"/>
      <c r="V11" s="242">
        <v>208</v>
      </c>
      <c r="W11" s="195"/>
      <c r="X11" s="149"/>
      <c r="Y11" s="144" t="s">
        <v>78</v>
      </c>
    </row>
    <row r="12" spans="1:27" s="130" customFormat="1" ht="24" customHeight="1">
      <c r="A12" s="147" t="s">
        <v>79</v>
      </c>
      <c r="B12" s="145"/>
      <c r="C12" s="145"/>
      <c r="D12" s="145"/>
      <c r="E12" s="146"/>
      <c r="F12" s="242">
        <v>531</v>
      </c>
      <c r="G12" s="234"/>
      <c r="H12" s="242">
        <v>480</v>
      </c>
      <c r="I12" s="241"/>
      <c r="J12" s="242">
        <v>51</v>
      </c>
      <c r="K12" s="148"/>
      <c r="L12" s="242">
        <v>687</v>
      </c>
      <c r="M12" s="243"/>
      <c r="N12" s="242">
        <v>595</v>
      </c>
      <c r="O12" s="244"/>
      <c r="P12" s="242">
        <v>91</v>
      </c>
      <c r="Q12" s="195"/>
      <c r="R12" s="242">
        <v>714</v>
      </c>
      <c r="S12" s="243"/>
      <c r="T12" s="242">
        <v>640</v>
      </c>
      <c r="U12" s="244"/>
      <c r="V12" s="242">
        <v>74</v>
      </c>
      <c r="W12" s="195"/>
      <c r="X12" s="149"/>
      <c r="Y12" s="144" t="s">
        <v>80</v>
      </c>
    </row>
    <row r="13" spans="1:27" s="130" customFormat="1" ht="24" customHeight="1">
      <c r="A13" s="147" t="s">
        <v>81</v>
      </c>
      <c r="B13" s="145"/>
      <c r="C13" s="145"/>
      <c r="D13" s="145"/>
      <c r="E13" s="146"/>
      <c r="F13" s="242">
        <v>630</v>
      </c>
      <c r="G13" s="234"/>
      <c r="H13" s="242">
        <v>448</v>
      </c>
      <c r="I13" s="241"/>
      <c r="J13" s="242">
        <v>182</v>
      </c>
      <c r="K13" s="148"/>
      <c r="L13" s="242">
        <v>978</v>
      </c>
      <c r="M13" s="243"/>
      <c r="N13" s="242">
        <v>576</v>
      </c>
      <c r="O13" s="244"/>
      <c r="P13" s="242">
        <v>402</v>
      </c>
      <c r="Q13" s="195"/>
      <c r="R13" s="242">
        <v>1061</v>
      </c>
      <c r="S13" s="243"/>
      <c r="T13" s="242">
        <v>670</v>
      </c>
      <c r="U13" s="244"/>
      <c r="V13" s="242">
        <v>391</v>
      </c>
      <c r="W13" s="195"/>
      <c r="X13" s="149"/>
      <c r="Y13" s="144" t="s">
        <v>82</v>
      </c>
    </row>
    <row r="14" spans="1:27" s="130" customFormat="1" ht="24" customHeight="1">
      <c r="A14" s="147" t="s">
        <v>83</v>
      </c>
      <c r="B14" s="145"/>
      <c r="C14" s="145"/>
      <c r="D14" s="145"/>
      <c r="E14" s="146"/>
      <c r="F14" s="242">
        <v>87</v>
      </c>
      <c r="G14" s="234"/>
      <c r="H14" s="242">
        <v>59</v>
      </c>
      <c r="I14" s="241"/>
      <c r="J14" s="242">
        <v>28</v>
      </c>
      <c r="K14" s="148"/>
      <c r="L14" s="242">
        <v>199</v>
      </c>
      <c r="M14" s="243"/>
      <c r="N14" s="242">
        <v>139</v>
      </c>
      <c r="O14" s="244"/>
      <c r="P14" s="242">
        <v>60</v>
      </c>
      <c r="Q14" s="195"/>
      <c r="R14" s="242">
        <v>196</v>
      </c>
      <c r="S14" s="243"/>
      <c r="T14" s="242">
        <v>141</v>
      </c>
      <c r="U14" s="244"/>
      <c r="V14" s="242">
        <v>55</v>
      </c>
      <c r="W14" s="195"/>
      <c r="X14" s="149"/>
      <c r="Y14" s="144" t="s">
        <v>84</v>
      </c>
    </row>
    <row r="15" spans="1:27" s="130" customFormat="1" ht="24" customHeight="1">
      <c r="A15" s="147" t="s">
        <v>85</v>
      </c>
      <c r="B15" s="145"/>
      <c r="C15" s="145"/>
      <c r="D15" s="145"/>
      <c r="E15" s="146"/>
      <c r="F15" s="242">
        <v>289</v>
      </c>
      <c r="G15" s="234"/>
      <c r="H15" s="242">
        <v>114</v>
      </c>
      <c r="I15" s="241"/>
      <c r="J15" s="242">
        <v>175</v>
      </c>
      <c r="K15" s="148"/>
      <c r="L15" s="242">
        <v>369</v>
      </c>
      <c r="M15" s="243"/>
      <c r="N15" s="242">
        <v>139</v>
      </c>
      <c r="O15" s="244"/>
      <c r="P15" s="242">
        <v>230</v>
      </c>
      <c r="Q15" s="195"/>
      <c r="R15" s="242">
        <v>370</v>
      </c>
      <c r="S15" s="243"/>
      <c r="T15" s="242">
        <v>150</v>
      </c>
      <c r="U15" s="244"/>
      <c r="V15" s="242">
        <v>220</v>
      </c>
      <c r="W15" s="195"/>
      <c r="X15" s="149"/>
      <c r="Y15" s="144" t="s">
        <v>86</v>
      </c>
    </row>
    <row r="16" spans="1:27" s="130" customFormat="1" ht="24" customHeight="1">
      <c r="A16" s="147" t="s">
        <v>87</v>
      </c>
      <c r="B16" s="145"/>
      <c r="C16" s="145"/>
      <c r="D16" s="145"/>
      <c r="E16" s="146"/>
      <c r="F16" s="242">
        <v>803</v>
      </c>
      <c r="G16" s="234"/>
      <c r="H16" s="242">
        <v>603</v>
      </c>
      <c r="I16" s="241"/>
      <c r="J16" s="242">
        <v>200</v>
      </c>
      <c r="K16" s="144"/>
      <c r="L16" s="242">
        <v>1597</v>
      </c>
      <c r="M16" s="243"/>
      <c r="N16" s="242">
        <v>1070</v>
      </c>
      <c r="O16" s="244"/>
      <c r="P16" s="242">
        <v>527</v>
      </c>
      <c r="Q16" s="196"/>
      <c r="R16" s="242">
        <v>1604</v>
      </c>
      <c r="S16" s="243"/>
      <c r="T16" s="242">
        <v>1093</v>
      </c>
      <c r="U16" s="244"/>
      <c r="V16" s="242">
        <v>511</v>
      </c>
      <c r="W16" s="196"/>
      <c r="X16" s="149"/>
      <c r="Y16" s="144" t="s">
        <v>88</v>
      </c>
    </row>
    <row r="17" spans="1:27" s="130" customFormat="1" ht="24" customHeight="1">
      <c r="A17" s="147" t="s">
        <v>89</v>
      </c>
      <c r="B17" s="145"/>
      <c r="C17" s="145"/>
      <c r="D17" s="145"/>
      <c r="E17" s="146"/>
      <c r="F17" s="242">
        <v>125</v>
      </c>
      <c r="G17" s="234"/>
      <c r="H17" s="242">
        <v>55</v>
      </c>
      <c r="I17" s="241"/>
      <c r="J17" s="242">
        <v>70</v>
      </c>
      <c r="K17" s="144"/>
      <c r="L17" s="242">
        <v>291</v>
      </c>
      <c r="M17" s="243"/>
      <c r="N17" s="242">
        <v>75</v>
      </c>
      <c r="O17" s="244"/>
      <c r="P17" s="242">
        <v>217</v>
      </c>
      <c r="Q17" s="196"/>
      <c r="R17" s="242">
        <v>301</v>
      </c>
      <c r="S17" s="243"/>
      <c r="T17" s="242">
        <v>80</v>
      </c>
      <c r="U17" s="244"/>
      <c r="V17" s="242">
        <v>221</v>
      </c>
      <c r="W17" s="196"/>
      <c r="X17" s="149"/>
      <c r="Y17" s="144" t="s">
        <v>149</v>
      </c>
    </row>
    <row r="18" spans="1:27" s="130" customFormat="1" ht="24" customHeight="1">
      <c r="A18" s="147" t="s">
        <v>90</v>
      </c>
      <c r="B18" s="145"/>
      <c r="C18" s="145"/>
      <c r="D18" s="145"/>
      <c r="E18" s="146"/>
      <c r="F18" s="242">
        <v>334.05</v>
      </c>
      <c r="G18" s="234"/>
      <c r="H18" s="242">
        <v>84.05</v>
      </c>
      <c r="I18" s="241"/>
      <c r="J18" s="242">
        <v>250</v>
      </c>
      <c r="K18" s="144"/>
      <c r="L18" s="242">
        <v>659</v>
      </c>
      <c r="M18" s="243"/>
      <c r="N18" s="242">
        <v>207</v>
      </c>
      <c r="O18" s="244"/>
      <c r="P18" s="242">
        <v>452</v>
      </c>
      <c r="Q18" s="196"/>
      <c r="R18" s="242">
        <v>716</v>
      </c>
      <c r="S18" s="243"/>
      <c r="T18" s="242">
        <v>289</v>
      </c>
      <c r="U18" s="244"/>
      <c r="V18" s="242">
        <v>427</v>
      </c>
      <c r="W18" s="196"/>
      <c r="X18" s="149"/>
      <c r="Y18" s="144" t="s">
        <v>148</v>
      </c>
    </row>
    <row r="19" spans="1:27" s="130" customFormat="1" ht="24" customHeight="1">
      <c r="A19" s="147" t="s">
        <v>91</v>
      </c>
      <c r="C19" s="147"/>
      <c r="D19" s="151"/>
      <c r="E19" s="171"/>
      <c r="F19" s="242">
        <v>265</v>
      </c>
      <c r="G19" s="234"/>
      <c r="H19" s="242">
        <v>190</v>
      </c>
      <c r="I19" s="241"/>
      <c r="J19" s="242">
        <v>75</v>
      </c>
      <c r="K19" s="144"/>
      <c r="L19" s="242">
        <v>503</v>
      </c>
      <c r="M19" s="243"/>
      <c r="N19" s="242">
        <v>317</v>
      </c>
      <c r="O19" s="244"/>
      <c r="P19" s="242">
        <v>186</v>
      </c>
      <c r="Q19" s="196"/>
      <c r="R19" s="242">
        <v>518</v>
      </c>
      <c r="S19" s="243"/>
      <c r="T19" s="242">
        <v>332</v>
      </c>
      <c r="U19" s="244"/>
      <c r="V19" s="242">
        <v>186</v>
      </c>
      <c r="W19" s="196"/>
      <c r="X19" s="149"/>
      <c r="Y19" s="144" t="s">
        <v>147</v>
      </c>
    </row>
    <row r="20" spans="1:27" s="130" customFormat="1" ht="24" customHeight="1">
      <c r="A20" s="144" t="s">
        <v>92</v>
      </c>
      <c r="C20" s="144"/>
      <c r="D20" s="144"/>
      <c r="E20" s="148"/>
      <c r="F20" s="242">
        <v>299.19</v>
      </c>
      <c r="G20" s="234"/>
      <c r="H20" s="242">
        <v>95.19</v>
      </c>
      <c r="I20" s="241"/>
      <c r="J20" s="242">
        <v>204</v>
      </c>
      <c r="K20" s="144"/>
      <c r="L20" s="242">
        <v>620</v>
      </c>
      <c r="M20" s="243"/>
      <c r="N20" s="242">
        <v>165</v>
      </c>
      <c r="O20" s="244"/>
      <c r="P20" s="242">
        <v>455</v>
      </c>
      <c r="Q20" s="196"/>
      <c r="R20" s="242">
        <v>631</v>
      </c>
      <c r="S20" s="243"/>
      <c r="T20" s="242">
        <v>170</v>
      </c>
      <c r="U20" s="244"/>
      <c r="V20" s="242">
        <v>461</v>
      </c>
      <c r="W20" s="196"/>
      <c r="X20" s="149"/>
      <c r="Y20" s="144" t="s">
        <v>150</v>
      </c>
    </row>
    <row r="21" spans="1:27" s="130" customFormat="1" ht="24" customHeight="1">
      <c r="A21" s="130" t="s">
        <v>93</v>
      </c>
      <c r="B21" s="144"/>
      <c r="C21" s="147"/>
      <c r="D21" s="144"/>
      <c r="E21" s="148"/>
      <c r="F21" s="242">
        <v>205</v>
      </c>
      <c r="G21" s="234"/>
      <c r="H21" s="242">
        <v>115</v>
      </c>
      <c r="I21" s="241"/>
      <c r="J21" s="242">
        <v>90</v>
      </c>
      <c r="K21" s="144"/>
      <c r="L21" s="242">
        <v>534</v>
      </c>
      <c r="M21" s="243"/>
      <c r="N21" s="242">
        <v>253</v>
      </c>
      <c r="O21" s="244"/>
      <c r="P21" s="242">
        <v>281</v>
      </c>
      <c r="Q21" s="196"/>
      <c r="R21" s="242">
        <v>541</v>
      </c>
      <c r="S21" s="243"/>
      <c r="T21" s="242">
        <v>251</v>
      </c>
      <c r="U21" s="244"/>
      <c r="V21" s="242">
        <v>290</v>
      </c>
      <c r="W21" s="196"/>
      <c r="X21" s="149"/>
      <c r="Y21" s="144" t="s">
        <v>151</v>
      </c>
    </row>
    <row r="22" spans="1:27" s="130" customFormat="1" ht="24" customHeight="1">
      <c r="A22" s="147" t="s">
        <v>94</v>
      </c>
      <c r="C22" s="147"/>
      <c r="D22" s="151"/>
      <c r="E22" s="148"/>
      <c r="F22" s="242">
        <v>410</v>
      </c>
      <c r="G22" s="245"/>
      <c r="H22" s="242">
        <v>155</v>
      </c>
      <c r="I22" s="246"/>
      <c r="J22" s="242">
        <v>255</v>
      </c>
      <c r="K22" s="247"/>
      <c r="L22" s="242">
        <v>711</v>
      </c>
      <c r="M22" s="243"/>
      <c r="N22" s="242">
        <v>199</v>
      </c>
      <c r="O22" s="244"/>
      <c r="P22" s="242">
        <v>512</v>
      </c>
      <c r="Q22" s="196"/>
      <c r="R22" s="242">
        <v>736</v>
      </c>
      <c r="S22" s="243"/>
      <c r="T22" s="242">
        <v>226</v>
      </c>
      <c r="U22" s="244"/>
      <c r="V22" s="242">
        <v>510</v>
      </c>
      <c r="W22" s="196"/>
      <c r="X22" s="149"/>
      <c r="Y22" s="144" t="s">
        <v>152</v>
      </c>
    </row>
    <row r="23" spans="1:27" s="130" customFormat="1" ht="8.25" customHeight="1">
      <c r="A23" s="152"/>
      <c r="B23" s="152"/>
      <c r="C23" s="152"/>
      <c r="D23" s="172"/>
      <c r="E23" s="153"/>
      <c r="F23" s="154"/>
      <c r="G23" s="153"/>
      <c r="H23" s="154"/>
      <c r="I23" s="152"/>
      <c r="J23" s="154"/>
      <c r="K23" s="152"/>
      <c r="L23" s="154"/>
      <c r="M23" s="153"/>
      <c r="N23" s="154"/>
      <c r="O23" s="152"/>
      <c r="P23" s="154"/>
      <c r="Q23" s="152"/>
      <c r="R23" s="154"/>
      <c r="S23" s="152"/>
      <c r="T23" s="154"/>
      <c r="U23" s="152"/>
      <c r="V23" s="154"/>
      <c r="W23" s="197"/>
      <c r="X23" s="154"/>
      <c r="Y23" s="152"/>
      <c r="Z23" s="152"/>
      <c r="AA23" s="152"/>
    </row>
    <row r="24" spans="1:27" s="130" customFormat="1" ht="3" customHeight="1">
      <c r="D24" s="170"/>
    </row>
    <row r="25" spans="1:27" s="130" customFormat="1" ht="17.25">
      <c r="D25" s="130" t="s">
        <v>213</v>
      </c>
      <c r="E25" s="130" t="s">
        <v>16</v>
      </c>
    </row>
    <row r="26" spans="1:27" s="200" customFormat="1" ht="21.75" customHeight="1">
      <c r="B26" s="200" t="s">
        <v>214</v>
      </c>
      <c r="E26" s="200" t="s">
        <v>17</v>
      </c>
    </row>
  </sheetData>
  <mergeCells count="20">
    <mergeCell ref="R4:W4"/>
    <mergeCell ref="T5:U5"/>
    <mergeCell ref="V5:W5"/>
    <mergeCell ref="A8:E8"/>
    <mergeCell ref="L4:Q4"/>
    <mergeCell ref="F4:K4"/>
    <mergeCell ref="P7:Q7"/>
    <mergeCell ref="N6:O6"/>
    <mergeCell ref="A4:E7"/>
    <mergeCell ref="J6:K6"/>
    <mergeCell ref="V6:W6"/>
    <mergeCell ref="T6:U6"/>
    <mergeCell ref="P6:Q6"/>
    <mergeCell ref="X8:Z8"/>
    <mergeCell ref="N5:O5"/>
    <mergeCell ref="P5:Q5"/>
    <mergeCell ref="N7:O7"/>
    <mergeCell ref="X4:Z7"/>
    <mergeCell ref="T7:U7"/>
    <mergeCell ref="V7:W7"/>
  </mergeCells>
  <pageMargins left="0.37" right="0.35433070866141736" top="0.59055118110236227" bottom="0.19685039370078741" header="0.51181102362204722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T-19.1</vt:lpstr>
      <vt:lpstr>T-19.2 </vt:lpstr>
      <vt:lpstr>T-19.3 </vt:lpstr>
      <vt:lpstr>T-19.4</vt:lpstr>
      <vt:lpstr>'T-19.2 '!Print_Area</vt:lpstr>
      <vt:lpstr>'T-19.3 '!Print_Area</vt:lpstr>
      <vt:lpstr>'T-19.4'!Print_Area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Mr.Robin ThaiSakon</cp:lastModifiedBy>
  <cp:lastPrinted>2015-10-07T07:21:51Z</cp:lastPrinted>
  <dcterms:created xsi:type="dcterms:W3CDTF">2004-08-16T17:13:42Z</dcterms:created>
  <dcterms:modified xsi:type="dcterms:W3CDTF">2015-10-29T03:55:12Z</dcterms:modified>
</cp:coreProperties>
</file>