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525" yWindow="-75" windowWidth="10065" windowHeight="8655" tabRatio="639"/>
  </bookViews>
  <sheets>
    <sheet name="ตารางที่2" sheetId="5" r:id="rId1"/>
  </sheets>
  <definedNames>
    <definedName name="_xlnm.Print_Area" localSheetId="0">ตารางที่2!$A$1:$D$39</definedName>
  </definedNames>
  <calcPr calcId="124519"/>
</workbook>
</file>

<file path=xl/calcChain.xml><?xml version="1.0" encoding="utf-8"?>
<calcChain xmlns="http://schemas.openxmlformats.org/spreadsheetml/2006/main">
  <c r="B14" i="5"/>
  <c r="C11"/>
  <c r="D11"/>
  <c r="B12"/>
  <c r="D15"/>
  <c r="C15"/>
  <c r="B17"/>
  <c r="B18"/>
  <c r="B19"/>
  <c r="B20"/>
  <c r="B7"/>
  <c r="B16"/>
  <c r="B13"/>
  <c r="B10"/>
  <c r="B9"/>
  <c r="B8"/>
  <c r="B11" l="1"/>
  <c r="C6"/>
  <c r="B15"/>
  <c r="D6"/>
  <c r="D34" l="1"/>
  <c r="D24"/>
  <c r="D25"/>
  <c r="D23"/>
  <c r="C23"/>
  <c r="C29"/>
  <c r="C34"/>
  <c r="C28"/>
  <c r="C30"/>
  <c r="C33"/>
  <c r="C36"/>
  <c r="B6"/>
  <c r="C24"/>
  <c r="D33"/>
  <c r="D32"/>
  <c r="C32"/>
  <c r="D30"/>
  <c r="D36"/>
  <c r="D26"/>
  <c r="D35"/>
  <c r="D29"/>
  <c r="D28"/>
  <c r="C35"/>
  <c r="C26"/>
  <c r="C25"/>
  <c r="B26" l="1"/>
  <c r="B23"/>
  <c r="C27"/>
  <c r="C22" s="1"/>
  <c r="D27"/>
  <c r="D22" s="1"/>
  <c r="C31"/>
  <c r="B25"/>
  <c r="B29"/>
  <c r="D31"/>
  <c r="B36"/>
  <c r="B33"/>
  <c r="B24"/>
  <c r="B32"/>
  <c r="B30"/>
  <c r="B35"/>
  <c r="B28"/>
  <c r="B34"/>
  <c r="B22" l="1"/>
  <c r="B31"/>
  <c r="B27"/>
</calcChain>
</file>

<file path=xl/sharedStrings.xml><?xml version="1.0" encoding="utf-8"?>
<sst xmlns="http://schemas.openxmlformats.org/spreadsheetml/2006/main" count="42" uniqueCount="27">
  <si>
    <t>รวม</t>
  </si>
  <si>
    <t>ชาย</t>
  </si>
  <si>
    <t>หญิง</t>
  </si>
  <si>
    <t>ยอดรวม</t>
  </si>
  <si>
    <t>ร้อยละ</t>
  </si>
  <si>
    <t>ระดับการศึกษาที่สำเร็จ</t>
  </si>
  <si>
    <t>2.  ต่ำกว่าประถมศึกษา</t>
  </si>
  <si>
    <t>1.  ไม่มีการศึกษา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</si>
  <si>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</si>
  <si>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</si>
  <si>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</si>
  <si>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</si>
  <si>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</si>
  <si>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</si>
  <si>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</si>
  <si>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</si>
  <si>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</si>
  <si>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</si>
  <si>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</si>
  <si>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     5.3  สายวิชาการศึกษา</t>
  </si>
  <si>
    <t xml:space="preserve">              เดือนพฤศจิกายน พ.ศ. 2554</t>
  </si>
  <si>
    <t>จำนวน (คน)</t>
  </si>
  <si>
    <t>.. จำนวนเล็กน้อย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</si>
  <si>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</si>
  <si>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>ตารางที่ 2  ประชากรอายุ 15 ปีขึ้นไป จำแนกตามระดับการศึกษาที่สำเร็จ และเพศ</t>
  </si>
  <si>
    <t xml:space="preserve">                     เดือนกันยายน พ.ศ. 2558</t>
  </si>
  <si>
    <t xml:space="preserve">                เดือน กันยายน พ.ศ. 2558</t>
  </si>
</sst>
</file>

<file path=xl/styles.xml><?xml version="1.0" encoding="utf-8"?>
<styleSheet xmlns="http://schemas.openxmlformats.org/spreadsheetml/2006/main">
  <numFmts count="6">
    <numFmt numFmtId="41" formatCode="_-* #,##0_-;\-* #,##0_-;_-* &quot;-&quot;_-;_-@_-"/>
    <numFmt numFmtId="43" formatCode="_-* #,##0.00_-;\-* #,##0.00_-;_-* &quot;-&quot;??_-;_-@_-"/>
    <numFmt numFmtId="187" formatCode="_(* #,##0_);_(* \(#,##0\);_(* &quot;-&quot;_);_(@_)"/>
    <numFmt numFmtId="188" formatCode="#,##0.0"/>
    <numFmt numFmtId="190" formatCode="0.0"/>
    <numFmt numFmtId="192" formatCode="_-* #,##0.0_-;\-* #,##0.0_-;_-* &quot;-&quot;_-;_-@_-"/>
  </numFmts>
  <fonts count="1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b/>
      <sz val="18"/>
      <name val="TH SarabunPSK"/>
      <family val="2"/>
    </font>
    <font>
      <sz val="14"/>
      <name val="Cordia New"/>
      <family val="2"/>
    </font>
    <font>
      <b/>
      <sz val="18"/>
      <color indexed="8"/>
      <name val="TH SarabunPSK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8"/>
      <color indexed="10"/>
      <name val="TH SarabunPSK"/>
      <family val="2"/>
    </font>
    <font>
      <sz val="14"/>
      <name val="Cordia New"/>
      <family val="2"/>
    </font>
    <font>
      <sz val="18"/>
      <color theme="0"/>
      <name val="TH SarabunPSK"/>
      <family val="2"/>
    </font>
    <font>
      <sz val="14"/>
      <name val="CordiaUPC"/>
      <family val="2"/>
      <charset val="22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/>
    <xf numFmtId="43" fontId="8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8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1" fillId="0" borderId="0"/>
  </cellStyleXfs>
  <cellXfs count="38">
    <xf numFmtId="0" fontId="0" fillId="0" borderId="0" xfId="0"/>
    <xf numFmtId="0" fontId="5" fillId="0" borderId="0" xfId="0" applyFont="1"/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5" fillId="0" borderId="0" xfId="0" applyFont="1" applyBorder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3" fontId="5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0" fontId="6" fillId="0" borderId="0" xfId="0" applyFont="1"/>
    <xf numFmtId="0" fontId="6" fillId="0" borderId="0" xfId="0" applyFont="1" applyBorder="1" applyAlignment="1"/>
    <xf numFmtId="0" fontId="5" fillId="0" borderId="0" xfId="0" applyFont="1" applyAlignment="1"/>
    <xf numFmtId="0" fontId="5" fillId="0" borderId="0" xfId="0" applyFont="1" applyAlignment="1" applyProtection="1">
      <alignment horizontal="left"/>
    </xf>
    <xf numFmtId="0" fontId="5" fillId="0" borderId="0" xfId="0" applyFont="1" applyBorder="1" applyAlignment="1" applyProtection="1">
      <alignment horizontal="left"/>
    </xf>
    <xf numFmtId="188" fontId="5" fillId="0" borderId="0" xfId="0" applyNumberFormat="1" applyFont="1" applyBorder="1" applyAlignment="1" applyProtection="1">
      <alignment horizontal="left"/>
    </xf>
    <xf numFmtId="41" fontId="6" fillId="0" borderId="0" xfId="0" applyNumberFormat="1" applyFont="1" applyAlignment="1">
      <alignment horizontal="right"/>
    </xf>
    <xf numFmtId="41" fontId="5" fillId="0" borderId="0" xfId="0" applyNumberFormat="1" applyFont="1" applyAlignment="1">
      <alignment horizontal="right"/>
    </xf>
    <xf numFmtId="0" fontId="2" fillId="0" borderId="0" xfId="0" applyFont="1" applyBorder="1" applyAlignment="1">
      <alignment horizontal="center"/>
    </xf>
    <xf numFmtId="190" fontId="2" fillId="0" borderId="0" xfId="0" applyNumberFormat="1" applyFont="1"/>
    <xf numFmtId="190" fontId="5" fillId="0" borderId="0" xfId="0" applyNumberFormat="1" applyFont="1" applyBorder="1" applyAlignment="1">
      <alignment horizontal="right"/>
    </xf>
    <xf numFmtId="190" fontId="7" fillId="0" borderId="0" xfId="0" applyNumberFormat="1" applyFont="1" applyBorder="1" applyAlignment="1">
      <alignment horizontal="right"/>
    </xf>
    <xf numFmtId="187" fontId="5" fillId="0" borderId="0" xfId="0" applyNumberFormat="1" applyFont="1" applyBorder="1" applyAlignment="1">
      <alignment horizontal="right"/>
    </xf>
    <xf numFmtId="190" fontId="5" fillId="0" borderId="0" xfId="0" applyNumberFormat="1" applyFont="1" applyAlignment="1">
      <alignment horizontal="right"/>
    </xf>
    <xf numFmtId="0" fontId="5" fillId="0" borderId="2" xfId="0" applyFont="1" applyBorder="1" applyAlignment="1" applyProtection="1">
      <alignment horizontal="left"/>
    </xf>
    <xf numFmtId="192" fontId="5" fillId="0" borderId="2" xfId="0" applyNumberFormat="1" applyFont="1" applyBorder="1" applyAlignment="1">
      <alignment horizontal="right"/>
    </xf>
    <xf numFmtId="192" fontId="5" fillId="0" borderId="0" xfId="0" applyNumberFormat="1" applyFont="1" applyBorder="1" applyAlignment="1">
      <alignment horizontal="right"/>
    </xf>
    <xf numFmtId="192" fontId="6" fillId="0" borderId="0" xfId="0" applyNumberFormat="1" applyFont="1" applyBorder="1" applyAlignment="1">
      <alignment horizontal="right"/>
    </xf>
    <xf numFmtId="192" fontId="6" fillId="0" borderId="2" xfId="0" applyNumberFormat="1" applyFont="1" applyBorder="1" applyAlignment="1">
      <alignment horizontal="right"/>
    </xf>
    <xf numFmtId="0" fontId="9" fillId="0" borderId="0" xfId="0" applyFont="1"/>
    <xf numFmtId="190" fontId="9" fillId="0" borderId="0" xfId="0" applyNumberFormat="1" applyFont="1" applyFill="1" applyBorder="1" applyAlignment="1">
      <alignment horizontal="right"/>
    </xf>
    <xf numFmtId="0" fontId="9" fillId="0" borderId="0" xfId="0" applyFont="1" applyBorder="1"/>
    <xf numFmtId="3" fontId="4" fillId="0" borderId="0" xfId="0" applyNumberFormat="1" applyFont="1" applyFill="1" applyAlignment="1">
      <alignment horizontal="right" vertical="center"/>
    </xf>
    <xf numFmtId="3" fontId="2" fillId="0" borderId="0" xfId="0" applyNumberFormat="1" applyFont="1" applyFill="1" applyAlignment="1">
      <alignment horizontal="right" vertical="center"/>
    </xf>
    <xf numFmtId="0" fontId="10" fillId="0" borderId="0" xfId="0" applyFont="1"/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</cellXfs>
  <cellStyles count="9">
    <cellStyle name="Comma 2" xfId="1"/>
    <cellStyle name="Comma 2 2" xfId="2"/>
    <cellStyle name="Normal 2" xfId="3"/>
    <cellStyle name="Normal 2 2" xfId="4"/>
    <cellStyle name="เครื่องหมายจุลภาค 2" xfId="5"/>
    <cellStyle name="เครื่องหมายจุลภาค 3" xfId="7"/>
    <cellStyle name="ปกติ" xfId="0" builtinId="0"/>
    <cellStyle name="ปกติ 2" xfId="6"/>
    <cellStyle name="ปกติ 3" xf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H65"/>
  <sheetViews>
    <sheetView showGridLines="0" tabSelected="1" view="pageBreakPreview" zoomScale="80" zoomScaleNormal="75" zoomScaleSheetLayoutView="80" workbookViewId="0">
      <selection activeCell="O28" sqref="O28"/>
    </sheetView>
  </sheetViews>
  <sheetFormatPr defaultRowHeight="26.25" customHeight="1"/>
  <cols>
    <col min="1" max="1" width="33.28515625" style="2" customWidth="1"/>
    <col min="2" max="4" width="22.7109375" style="1" customWidth="1"/>
    <col min="5" max="16384" width="9.140625" style="1"/>
  </cols>
  <sheetData>
    <row r="1" spans="1:4" s="2" customFormat="1" ht="23.25">
      <c r="A1" s="2" t="s">
        <v>24</v>
      </c>
      <c r="B1" s="1"/>
      <c r="C1" s="1"/>
      <c r="D1" s="1"/>
    </row>
    <row r="2" spans="1:4" s="2" customFormat="1" ht="23.25">
      <c r="A2" s="2" t="s">
        <v>26</v>
      </c>
      <c r="B2" s="1"/>
      <c r="C2" s="1"/>
      <c r="D2" s="1"/>
    </row>
    <row r="3" spans="1:4" ht="12.95" customHeight="1"/>
    <row r="4" spans="1:4" s="2" customFormat="1" ht="30" customHeight="1">
      <c r="A4" s="3" t="s">
        <v>5</v>
      </c>
      <c r="B4" s="4" t="s">
        <v>0</v>
      </c>
      <c r="C4" s="4" t="s">
        <v>1</v>
      </c>
      <c r="D4" s="4" t="s">
        <v>2</v>
      </c>
    </row>
    <row r="5" spans="1:4" s="2" customFormat="1" ht="23.25">
      <c r="B5" s="36" t="s">
        <v>21</v>
      </c>
      <c r="C5" s="36"/>
      <c r="D5" s="36"/>
    </row>
    <row r="6" spans="1:4" s="7" customFormat="1" ht="24.95" customHeight="1">
      <c r="A6" s="6" t="s">
        <v>3</v>
      </c>
      <c r="B6" s="33">
        <f>C6+D6</f>
        <v>441628</v>
      </c>
      <c r="C6" s="34">
        <f>C7+C8+C9+C10+C11+C15+C19+C20</f>
        <v>217803</v>
      </c>
      <c r="D6" s="34">
        <f>D7+D8+D9+D10+D11+D15+D19+D20</f>
        <v>223825</v>
      </c>
    </row>
    <row r="7" spans="1:4" s="8" customFormat="1" ht="24.95" customHeight="1">
      <c r="A7" s="12" t="s">
        <v>7</v>
      </c>
      <c r="B7" s="10">
        <f t="shared" ref="B7:B20" si="0">C7+D7</f>
        <v>16949</v>
      </c>
      <c r="C7" s="10">
        <v>5576</v>
      </c>
      <c r="D7" s="10">
        <v>11373</v>
      </c>
    </row>
    <row r="8" spans="1:4" s="8" customFormat="1" ht="24.95" customHeight="1">
      <c r="A8" s="13" t="s">
        <v>6</v>
      </c>
      <c r="B8" s="10">
        <f t="shared" si="0"/>
        <v>147911</v>
      </c>
      <c r="C8" s="10">
        <v>69274</v>
      </c>
      <c r="D8" s="10">
        <v>78637</v>
      </c>
    </row>
    <row r="9" spans="1:4" s="8" customFormat="1" ht="24.95" customHeight="1">
      <c r="A9" s="14" t="s">
        <v>8</v>
      </c>
      <c r="B9" s="10">
        <f t="shared" si="0"/>
        <v>117212</v>
      </c>
      <c r="C9" s="10">
        <v>60682</v>
      </c>
      <c r="D9" s="10">
        <v>56530</v>
      </c>
    </row>
    <row r="10" spans="1:4" s="8" customFormat="1" ht="24.95" customHeight="1">
      <c r="A10" s="14" t="s">
        <v>9</v>
      </c>
      <c r="B10" s="10">
        <f t="shared" si="0"/>
        <v>72097</v>
      </c>
      <c r="C10" s="10">
        <v>37883</v>
      </c>
      <c r="D10" s="10">
        <v>34214</v>
      </c>
    </row>
    <row r="11" spans="1:4" ht="24.95" customHeight="1">
      <c r="A11" s="13" t="s">
        <v>10</v>
      </c>
      <c r="B11" s="10">
        <f>SUM(B12:B14)</f>
        <v>55184</v>
      </c>
      <c r="C11" s="10">
        <f t="shared" ref="C11:D11" si="1">SUM(C12:C14)</f>
        <v>28213</v>
      </c>
      <c r="D11" s="10">
        <f t="shared" si="1"/>
        <v>26971</v>
      </c>
    </row>
    <row r="12" spans="1:4" ht="24.95" customHeight="1">
      <c r="A12" s="15" t="s">
        <v>11</v>
      </c>
      <c r="B12" s="10">
        <f>C12+D12</f>
        <v>48280</v>
      </c>
      <c r="C12" s="10">
        <v>24631</v>
      </c>
      <c r="D12" s="10">
        <v>23649</v>
      </c>
    </row>
    <row r="13" spans="1:4" ht="24.95" customHeight="1">
      <c r="A13" s="15" t="s">
        <v>12</v>
      </c>
      <c r="B13" s="10">
        <f t="shared" si="0"/>
        <v>6561</v>
      </c>
      <c r="C13" s="10">
        <v>3239</v>
      </c>
      <c r="D13" s="10">
        <v>3322</v>
      </c>
    </row>
    <row r="14" spans="1:4" ht="24.95" customHeight="1">
      <c r="A14" s="16" t="s">
        <v>19</v>
      </c>
      <c r="B14" s="10">
        <f t="shared" si="0"/>
        <v>343</v>
      </c>
      <c r="C14" s="17">
        <v>343</v>
      </c>
      <c r="D14" s="17">
        <v>0</v>
      </c>
    </row>
    <row r="15" spans="1:4" ht="24.95" customHeight="1">
      <c r="A15" s="13" t="s">
        <v>13</v>
      </c>
      <c r="B15" s="10">
        <f>B16+B17+B18</f>
        <v>32275</v>
      </c>
      <c r="C15" s="10">
        <f>C16+C17+C18</f>
        <v>16175</v>
      </c>
      <c r="D15" s="10">
        <f>D16+D17+D18</f>
        <v>16100</v>
      </c>
    </row>
    <row r="16" spans="1:4" s="8" customFormat="1" ht="24.95" customHeight="1">
      <c r="A16" s="16" t="s">
        <v>14</v>
      </c>
      <c r="B16" s="9">
        <f t="shared" si="0"/>
        <v>13695</v>
      </c>
      <c r="C16" s="9">
        <v>6729</v>
      </c>
      <c r="D16" s="9">
        <v>6966</v>
      </c>
    </row>
    <row r="17" spans="1:6" s="8" customFormat="1" ht="24.95" customHeight="1">
      <c r="A17" s="16" t="s">
        <v>15</v>
      </c>
      <c r="B17" s="9">
        <f t="shared" si="0"/>
        <v>10242</v>
      </c>
      <c r="C17" s="9">
        <v>5092</v>
      </c>
      <c r="D17" s="9">
        <v>5150</v>
      </c>
    </row>
    <row r="18" spans="1:6" s="8" customFormat="1" ht="24.95" customHeight="1">
      <c r="A18" s="16" t="s">
        <v>16</v>
      </c>
      <c r="B18" s="9">
        <f t="shared" si="0"/>
        <v>8338</v>
      </c>
      <c r="C18" s="9">
        <v>4354</v>
      </c>
      <c r="D18" s="9">
        <v>3984</v>
      </c>
    </row>
    <row r="19" spans="1:6" s="8" customFormat="1" ht="24.95" customHeight="1">
      <c r="A19" s="15" t="s">
        <v>17</v>
      </c>
      <c r="B19" s="18">
        <f t="shared" si="0"/>
        <v>0</v>
      </c>
      <c r="C19" s="18"/>
      <c r="D19" s="18"/>
    </row>
    <row r="20" spans="1:6" s="8" customFormat="1" ht="24.95" customHeight="1">
      <c r="A20" s="15" t="s">
        <v>18</v>
      </c>
      <c r="B20" s="18">
        <f t="shared" si="0"/>
        <v>0</v>
      </c>
      <c r="C20" s="18"/>
      <c r="D20" s="18"/>
    </row>
    <row r="21" spans="1:6" ht="24.95" customHeight="1">
      <c r="A21" s="1"/>
      <c r="B21" s="37" t="s">
        <v>4</v>
      </c>
      <c r="C21" s="37"/>
      <c r="D21" s="37"/>
    </row>
    <row r="22" spans="1:6" s="2" customFormat="1" ht="23.25">
      <c r="A22" s="19" t="s">
        <v>3</v>
      </c>
      <c r="B22" s="20">
        <f>SUM(B23:B27,B31,B36)</f>
        <v>100.02000000000001</v>
      </c>
      <c r="C22" s="20">
        <f>SUM(C23:C27,C31,C36)</f>
        <v>99.98</v>
      </c>
      <c r="D22" s="20">
        <f>SUM(D23:D27,D31,D36)</f>
        <v>99.979999999999976</v>
      </c>
      <c r="F22" s="20"/>
    </row>
    <row r="23" spans="1:6" ht="24.95" customHeight="1">
      <c r="A23" s="12" t="s">
        <v>7</v>
      </c>
      <c r="B23" s="27">
        <f>+B7/$B$6*100+0.02</f>
        <v>3.8578454264675246</v>
      </c>
      <c r="C23" s="27">
        <f>C7/$C$6*100-0.02</f>
        <v>2.5401116605372747</v>
      </c>
      <c r="D23" s="27">
        <f>+D7/$D$6*100</f>
        <v>5.0812018317882277</v>
      </c>
      <c r="F23" s="21"/>
    </row>
    <row r="24" spans="1:6" ht="24.95" customHeight="1">
      <c r="A24" s="13" t="s">
        <v>6</v>
      </c>
      <c r="B24" s="27">
        <f>+B8/$B$6*100</f>
        <v>33.492215167516555</v>
      </c>
      <c r="C24" s="27">
        <f>C8/$C$6*100</f>
        <v>31.805806164286075</v>
      </c>
      <c r="D24" s="27">
        <f>+D8/$D$6*100</f>
        <v>35.133251424103648</v>
      </c>
      <c r="F24" s="21"/>
    </row>
    <row r="25" spans="1:6" ht="24.95" customHeight="1">
      <c r="A25" s="14" t="s">
        <v>8</v>
      </c>
      <c r="B25" s="28">
        <f>+B9/$B$6*100</f>
        <v>26.540889617506135</v>
      </c>
      <c r="C25" s="27">
        <f>C9/$C$6*100</f>
        <v>27.860956919785313</v>
      </c>
      <c r="D25" s="27">
        <f>+D9/$D$6*100-0.02</f>
        <v>25.236338657433265</v>
      </c>
      <c r="F25" s="21"/>
    </row>
    <row r="26" spans="1:6" ht="24.95" customHeight="1">
      <c r="A26" s="14" t="s">
        <v>9</v>
      </c>
      <c r="B26" s="28">
        <f>+B10/$B$6*100</f>
        <v>16.325278288514316</v>
      </c>
      <c r="C26" s="27">
        <f>C10/$C$6*100</f>
        <v>17.393240680798701</v>
      </c>
      <c r="D26" s="27">
        <f t="shared" ref="D26:D30" si="2">+D10/$D$6*100</f>
        <v>15.286049368926616</v>
      </c>
      <c r="F26" s="21"/>
    </row>
    <row r="27" spans="1:6" ht="24.95" customHeight="1">
      <c r="A27" s="1" t="s">
        <v>10</v>
      </c>
      <c r="B27" s="27">
        <f>SUM(B28:B30)</f>
        <v>12.49558451909752</v>
      </c>
      <c r="C27" s="27">
        <f>SUM(C28:C30)</f>
        <v>12.953448758740699</v>
      </c>
      <c r="D27" s="27">
        <f>SUM(D28:D30)</f>
        <v>12.050039093041439</v>
      </c>
      <c r="F27" s="22"/>
    </row>
    <row r="28" spans="1:6" ht="24.95" customHeight="1">
      <c r="A28" s="15" t="s">
        <v>11</v>
      </c>
      <c r="B28" s="28">
        <f>+B12/$B$6*100</f>
        <v>10.932277844701876</v>
      </c>
      <c r="C28" s="28">
        <f>C12/$C$6*100</f>
        <v>11.308843312534723</v>
      </c>
      <c r="D28" s="28">
        <f t="shared" si="2"/>
        <v>10.565843851223054</v>
      </c>
      <c r="F28" s="21"/>
    </row>
    <row r="29" spans="1:6" ht="24.95" customHeight="1">
      <c r="A29" s="15" t="s">
        <v>12</v>
      </c>
      <c r="B29" s="28">
        <f>+B13/$B$6*100</f>
        <v>1.4856394974956297</v>
      </c>
      <c r="C29" s="28">
        <f>C13/$C$6*100</f>
        <v>1.4871236851650345</v>
      </c>
      <c r="D29" s="28">
        <f t="shared" si="2"/>
        <v>1.4841952418183848</v>
      </c>
      <c r="F29" s="21"/>
    </row>
    <row r="30" spans="1:6" ht="24.95" customHeight="1">
      <c r="A30" s="16" t="s">
        <v>19</v>
      </c>
      <c r="B30" s="28">
        <f>+B14/$B$6*100</f>
        <v>7.76671769000154E-2</v>
      </c>
      <c r="C30" s="28">
        <f>C14/$C$6*100</f>
        <v>0.15748176104094067</v>
      </c>
      <c r="D30" s="28">
        <f t="shared" si="2"/>
        <v>0</v>
      </c>
      <c r="F30" s="23"/>
    </row>
    <row r="31" spans="1:6" ht="24.95" customHeight="1">
      <c r="A31" s="13" t="s">
        <v>13</v>
      </c>
      <c r="B31" s="28">
        <f>SUM(B32:B34)</f>
        <v>7.3081869808979505</v>
      </c>
      <c r="C31" s="28">
        <f>SUM(C32:C34)</f>
        <v>7.4264358158519395</v>
      </c>
      <c r="D31" s="28">
        <f>SUM(D32:D34)</f>
        <v>7.1931196247068012</v>
      </c>
      <c r="F31" s="22"/>
    </row>
    <row r="32" spans="1:6" ht="24.95" customHeight="1">
      <c r="A32" s="16" t="s">
        <v>14</v>
      </c>
      <c r="B32" s="28">
        <f>+B16/$B$6*100</f>
        <v>3.1010262030487197</v>
      </c>
      <c r="C32" s="28">
        <f>C16/$C$6*100</f>
        <v>3.089489125494139</v>
      </c>
      <c r="D32" s="28">
        <f>+D16/$D$6*100</f>
        <v>3.1122528761309058</v>
      </c>
      <c r="F32" s="21"/>
    </row>
    <row r="33" spans="1:8" ht="24.95" customHeight="1">
      <c r="A33" s="16" t="s">
        <v>15</v>
      </c>
      <c r="B33" s="28">
        <f>+B17/$B$6*100</f>
        <v>2.3191464309328214</v>
      </c>
      <c r="C33" s="28">
        <f>C17/$C$6*100</f>
        <v>2.3378924991850436</v>
      </c>
      <c r="D33" s="28">
        <f>+D17/$D$6*100</f>
        <v>2.3009047246732939</v>
      </c>
      <c r="F33" s="21"/>
    </row>
    <row r="34" spans="1:8" ht="24.95" customHeight="1">
      <c r="A34" s="16" t="s">
        <v>16</v>
      </c>
      <c r="B34" s="27">
        <f>+B18/$B$6*100</f>
        <v>1.8880143469164092</v>
      </c>
      <c r="C34" s="28">
        <f>C18/$C$6*100</f>
        <v>1.9990541911727568</v>
      </c>
      <c r="D34" s="28">
        <f>+D18/$D$6*100</f>
        <v>1.7799620239026024</v>
      </c>
      <c r="F34" s="21"/>
    </row>
    <row r="35" spans="1:8" ht="24.95" customHeight="1">
      <c r="A35" s="15" t="s">
        <v>17</v>
      </c>
      <c r="B35" s="27">
        <f>+B19/$B$6*100</f>
        <v>0</v>
      </c>
      <c r="C35" s="27">
        <f>C19/$C$6*100</f>
        <v>0</v>
      </c>
      <c r="D35" s="28">
        <f>+D19/$D$6*100</f>
        <v>0</v>
      </c>
      <c r="F35" s="24"/>
    </row>
    <row r="36" spans="1:8" ht="24.95" customHeight="1">
      <c r="A36" s="25" t="s">
        <v>18</v>
      </c>
      <c r="B36" s="26">
        <f>+B20/$B$6*100</f>
        <v>0</v>
      </c>
      <c r="C36" s="26">
        <f>C20/$C$6*100</f>
        <v>0</v>
      </c>
      <c r="D36" s="29">
        <f>+D20/$D$6*100</f>
        <v>0</v>
      </c>
      <c r="F36" s="21"/>
      <c r="G36" s="5"/>
      <c r="H36" s="5"/>
    </row>
    <row r="37" spans="1:8" s="30" customFormat="1" ht="6.75" customHeight="1">
      <c r="A37" s="30" t="s">
        <v>22</v>
      </c>
      <c r="B37" s="31"/>
      <c r="F37" s="32"/>
      <c r="G37" s="32"/>
      <c r="H37" s="32"/>
    </row>
    <row r="38" spans="1:8" s="35" customFormat="1" ht="27" customHeight="1">
      <c r="A38" s="35" t="s">
        <v>23</v>
      </c>
    </row>
    <row r="39" spans="1:8" ht="25.5">
      <c r="A39" s="35" t="s">
        <v>25</v>
      </c>
      <c r="B39" s="11"/>
      <c r="C39" s="11"/>
      <c r="D39" s="11"/>
    </row>
    <row r="65" spans="1:1" ht="26.25" customHeight="1">
      <c r="A65" s="2" t="s">
        <v>20</v>
      </c>
    </row>
  </sheetData>
  <mergeCells count="2">
    <mergeCell ref="B5:D5"/>
    <mergeCell ref="B21:D21"/>
  </mergeCells>
  <phoneticPr fontId="0" type="noConversion"/>
  <pageMargins left="0.98425196850393704" right="0.59055118110236227" top="0.70866141732283472" bottom="0.23622047244094491" header="0.31496062992125984" footer="0.15748031496062992"/>
  <pageSetup paperSize="9" scale="85" firstPageNumber="7" orientation="portrait" useFirstPageNumber="1" r:id="rId1"/>
  <headerFooter alignWithMargins="0"/>
  <ignoredErrors>
    <ignoredError sqref="B27:C27 D27 B11 B15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ตารางที่2</vt:lpstr>
      <vt:lpstr>ตารางที่2!Print_Area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Admin</cp:lastModifiedBy>
  <cp:lastPrinted>2016-03-08T06:40:39Z</cp:lastPrinted>
  <dcterms:created xsi:type="dcterms:W3CDTF">2000-11-20T04:06:35Z</dcterms:created>
  <dcterms:modified xsi:type="dcterms:W3CDTF">2016-03-08T06:46:30Z</dcterms:modified>
</cp:coreProperties>
</file>