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48" yWindow="252" windowWidth="5364" windowHeight="5532" activeTab="1"/>
  </bookViews>
  <sheets>
    <sheet name="T-15.1พ.ศ.  2556 - 2560" sheetId="1" r:id="rId1"/>
    <sheet name="T-15.2พ.ศ.  2556 - 2560" sheetId="2" r:id="rId2"/>
    <sheet name="T-15.3พ.ศ.  2556 - 2560" sheetId="3" r:id="rId3"/>
    <sheet name="T-15.4พ.ศ.2559 " sheetId="4" r:id="rId4"/>
    <sheet name="T-15.5 พ.ศ.2559" sheetId="5" r:id="rId5"/>
    <sheet name="T-15.6 2559" sheetId="6" r:id="rId6"/>
    <sheet name="T-15.7" sheetId="7" r:id="rId7"/>
    <sheet name="   " sheetId="8" r:id="rId8"/>
  </sheets>
  <definedNames>
    <definedName name="_xlnm.Print_Titles" localSheetId="7">'   '!$A$1:$A$65522</definedName>
  </definedNames>
  <calcPr calcId="125725"/>
</workbook>
</file>

<file path=xl/calcChain.xml><?xml version="1.0" encoding="utf-8"?>
<calcChain xmlns="http://schemas.openxmlformats.org/spreadsheetml/2006/main">
  <c r="I7" i="1"/>
  <c r="B7" i="8"/>
  <c r="B29"/>
  <c r="G7" i="7"/>
  <c r="E11"/>
  <c r="F11"/>
  <c r="G11"/>
  <c r="H11"/>
  <c r="I11"/>
  <c r="E14" i="6"/>
  <c r="G9" i="5"/>
  <c r="G8" s="1"/>
  <c r="H9"/>
  <c r="I9"/>
  <c r="I8" s="1"/>
  <c r="J9"/>
  <c r="K9"/>
  <c r="K8" s="1"/>
  <c r="L9"/>
  <c r="F10"/>
  <c r="F9" s="1"/>
  <c r="I10"/>
  <c r="F11"/>
  <c r="I11"/>
  <c r="F12"/>
  <c r="G12"/>
  <c r="H12"/>
  <c r="H8" s="1"/>
  <c r="J12"/>
  <c r="J8" s="1"/>
  <c r="K12"/>
  <c r="L12"/>
  <c r="L8" s="1"/>
  <c r="F13"/>
  <c r="I13"/>
  <c r="I12" s="1"/>
  <c r="G14"/>
  <c r="H14"/>
  <c r="I14"/>
  <c r="J14"/>
  <c r="K14"/>
  <c r="L14"/>
  <c r="F15"/>
  <c r="F14" s="1"/>
  <c r="I15"/>
  <c r="F16"/>
  <c r="I16"/>
  <c r="F17"/>
  <c r="G17"/>
  <c r="H17"/>
  <c r="J17"/>
  <c r="K17"/>
  <c r="L17"/>
  <c r="F18"/>
  <c r="I18"/>
  <c r="I17" s="1"/>
  <c r="G19"/>
  <c r="H19"/>
  <c r="I19"/>
  <c r="J19"/>
  <c r="K19"/>
  <c r="L19"/>
  <c r="F20"/>
  <c r="F19" s="1"/>
  <c r="I20"/>
  <c r="F21"/>
  <c r="I21"/>
  <c r="F22"/>
  <c r="G22"/>
  <c r="H22"/>
  <c r="J22"/>
  <c r="K22"/>
  <c r="L22"/>
  <c r="F23"/>
  <c r="I23"/>
  <c r="I22" s="1"/>
  <c r="F24"/>
  <c r="I24"/>
  <c r="G34"/>
  <c r="H34"/>
  <c r="J34"/>
  <c r="K34"/>
  <c r="L34"/>
  <c r="F35"/>
  <c r="F34" s="1"/>
  <c r="I35"/>
  <c r="I36"/>
  <c r="I34" s="1"/>
  <c r="F37"/>
  <c r="I37"/>
  <c r="G38"/>
  <c r="H38"/>
  <c r="I38"/>
  <c r="J38"/>
  <c r="K38"/>
  <c r="L38"/>
  <c r="F39"/>
  <c r="F38" s="1"/>
  <c r="I39"/>
  <c r="F40"/>
  <c r="I40"/>
  <c r="F41"/>
  <c r="G41"/>
  <c r="H41"/>
  <c r="J41"/>
  <c r="K41"/>
  <c r="L41"/>
  <c r="F42"/>
  <c r="I42"/>
  <c r="I41" s="1"/>
  <c r="G43"/>
  <c r="H43"/>
  <c r="I43"/>
  <c r="J43"/>
  <c r="K43"/>
  <c r="L43"/>
  <c r="F44"/>
  <c r="F43" s="1"/>
  <c r="I44"/>
  <c r="F45"/>
  <c r="I45"/>
  <c r="F46"/>
  <c r="I46"/>
  <c r="B5" i="8" l="1"/>
  <c r="F8" i="5"/>
  <c r="E11" i="4"/>
  <c r="F11"/>
  <c r="G11"/>
  <c r="H11"/>
  <c r="I11"/>
  <c r="J11"/>
  <c r="K11"/>
  <c r="L11"/>
  <c r="M11"/>
  <c r="N11"/>
  <c r="O11"/>
  <c r="P11"/>
  <c r="Q11"/>
  <c r="R11"/>
</calcChain>
</file>

<file path=xl/sharedStrings.xml><?xml version="1.0" encoding="utf-8"?>
<sst xmlns="http://schemas.openxmlformats.org/spreadsheetml/2006/main" count="753" uniqueCount="377">
  <si>
    <t xml:space="preserve">  Source:   Nakhon Ratchasima  Provincial Transport  Office</t>
  </si>
  <si>
    <t xml:space="preserve">      ที่มา:   สำนักงานขนส่งจังหวัดนครราชสีมา</t>
  </si>
  <si>
    <t xml:space="preserve"> Public motorcycle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</si>
  <si>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</si>
  <si>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</si>
  <si>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</si>
  <si>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</si>
  <si>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</si>
  <si>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</si>
  <si>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</si>
  <si>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</si>
  <si>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</si>
  <si>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</si>
  <si>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</si>
  <si>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</si>
  <si>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</si>
  <si>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</si>
  <si>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</si>
  <si>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</si>
  <si>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</si>
  <si>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</si>
  <si>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</si>
  <si>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</si>
  <si>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</si>
  <si>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</si>
  <si>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</si>
  <si>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</si>
  <si>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</si>
  <si>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</si>
  <si>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</si>
  <si>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</si>
  <si>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</si>
  <si>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</si>
  <si>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</si>
  <si>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</si>
  <si>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</si>
  <si>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</si>
  <si>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</si>
  <si>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</si>
  <si>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(2016)</t>
  </si>
  <si>
    <t>(2015)</t>
  </si>
  <si>
    <t>(2014)</t>
  </si>
  <si>
    <t>(2013)</t>
  </si>
  <si>
    <t>(2012)</t>
  </si>
  <si>
    <t>Type of vehicle</t>
  </si>
  <si>
    <t xml:space="preserve">2559 </t>
  </si>
  <si>
    <t xml:space="preserve">2558 </t>
  </si>
  <si>
    <t>2557</t>
  </si>
  <si>
    <t>2556</t>
  </si>
  <si>
    <t>ประเภทรถ</t>
  </si>
  <si>
    <t>Table 15.1</t>
  </si>
  <si>
    <t>ตาราง 15.1</t>
  </si>
  <si>
    <t xml:space="preserve">  Source:  Nakhon  Ratchasima  Provincial Transport  Office</t>
  </si>
  <si>
    <t>รถจักรยานยนต์ส่วนบุคคล</t>
  </si>
  <si>
    <t>2558</t>
  </si>
  <si>
    <t>Table 15.2</t>
  </si>
  <si>
    <t>ตาราง 15.2</t>
  </si>
  <si>
    <t xml:space="preserve">  Source:   Nakhon Ratchasima   Provincial Transport Office</t>
  </si>
  <si>
    <t xml:space="preserve"> Small rural bus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</si>
  <si>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</si>
  <si>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</si>
  <si>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</si>
  <si>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</si>
  <si>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</si>
  <si>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</si>
  <si>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</si>
  <si>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</si>
  <si>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</si>
  <si>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</si>
  <si>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</si>
  <si>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</si>
  <si>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</si>
  <si>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</si>
  <si>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</si>
  <si>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Table 15.3</t>
  </si>
  <si>
    <t>ตาราง 15.3</t>
  </si>
  <si>
    <t xml:space="preserve"> Source:   The State Railway of Thailand</t>
  </si>
  <si>
    <t xml:space="preserve">     ที่มา:   การรถไฟแห่งประเทศไทย</t>
  </si>
  <si>
    <t>Nong Manorom</t>
  </si>
  <si>
    <t>หนองมโนรมย์</t>
  </si>
  <si>
    <t>Stopping place Ban Phra Phut</t>
  </si>
  <si>
    <t>ท่าช้าง</t>
  </si>
  <si>
    <t>Ban Phra Phut</t>
  </si>
  <si>
    <t>บ้านพระพุทธ</t>
  </si>
  <si>
    <t>Ban Phanao</t>
  </si>
  <si>
    <t>บ้านพะเนา</t>
  </si>
  <si>
    <t xml:space="preserve">Chaloerm Pha Kiet District </t>
  </si>
  <si>
    <t>อำเภอเฉลิมพระเกียรติ</t>
  </si>
  <si>
    <t>Saladin</t>
  </si>
  <si>
    <t>ศาลาดิน</t>
  </si>
  <si>
    <t>Nong Bua Lai</t>
  </si>
  <si>
    <t>หนองบัวลาย</t>
  </si>
  <si>
    <t>Bua Lai District</t>
  </si>
  <si>
    <t>อำเภอบัวลาย</t>
  </si>
  <si>
    <t>Khlong Khanan Chit</t>
  </si>
  <si>
    <t>คลองขนานจิตร</t>
  </si>
  <si>
    <t>Chanthuk</t>
  </si>
  <si>
    <t>จันทึก</t>
  </si>
  <si>
    <t>Sap Muang</t>
  </si>
  <si>
    <t>ซับม่วง</t>
  </si>
  <si>
    <t>Pak Chong</t>
  </si>
  <si>
    <t>ปากช่อง</t>
  </si>
  <si>
    <t>Bandai Ma</t>
  </si>
  <si>
    <t>บันไดม้า</t>
  </si>
  <si>
    <t>Pang Asok</t>
  </si>
  <si>
    <t>ปางอโศก</t>
  </si>
  <si>
    <t xml:space="preserve">Klang Dong </t>
  </si>
  <si>
    <t>กลางดง</t>
  </si>
  <si>
    <t xml:space="preserve">Pak Chong District </t>
  </si>
  <si>
    <t>อำเภอปากช่อง</t>
  </si>
  <si>
    <t>Khok Sa-at</t>
  </si>
  <si>
    <t>โคกสะอาด</t>
  </si>
  <si>
    <t>Sikhiu</t>
  </si>
  <si>
    <t>สีคิ้ว</t>
  </si>
  <si>
    <t>Nong Nam Khun</t>
  </si>
  <si>
    <t>หนองน้ำขุ่น</t>
  </si>
  <si>
    <t>Ban Mai Samrong</t>
  </si>
  <si>
    <t>บ้านใหม่สำโรง</t>
  </si>
  <si>
    <t>muter</t>
  </si>
  <si>
    <t>trip</t>
  </si>
  <si>
    <t>way</t>
  </si>
  <si>
    <t>Others</t>
  </si>
  <si>
    <t>Fares</t>
  </si>
  <si>
    <t xml:space="preserve"> Com-</t>
  </si>
  <si>
    <t>Round</t>
  </si>
  <si>
    <t>One-</t>
  </si>
  <si>
    <t>อื่น ๆ</t>
  </si>
  <si>
    <t>ค่าโดยสาร</t>
  </si>
  <si>
    <t>รวม</t>
  </si>
  <si>
    <t>รายเดือน</t>
  </si>
  <si>
    <t>ไปกลับ</t>
  </si>
  <si>
    <t>เดียว</t>
  </si>
  <si>
    <t>ยอดรวม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</si>
  <si>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</si>
  <si>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</si>
  <si>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</si>
  <si>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</si>
  <si>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</si>
  <si>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</si>
  <si>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</si>
  <si>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</si>
  <si>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</si>
  <si>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 xml:space="preserve">Table  15.4  Railway Passenger and Passenger Revenue Classified by Category, Station and District: Fiscal Year 2016  (Cont.) 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</si>
  <si>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 (ต่อ)</t>
  </si>
  <si>
    <t>Lat Bua Khao</t>
  </si>
  <si>
    <t>ลาดบัวขาว</t>
  </si>
  <si>
    <t>Khlong Phai</t>
  </si>
  <si>
    <t>คลองไผ่</t>
  </si>
  <si>
    <t xml:space="preserve">Sikhiu District </t>
  </si>
  <si>
    <t>อำเภอสีคิ้ว</t>
  </si>
  <si>
    <t>Kut Chik</t>
  </si>
  <si>
    <t>กุดจิก</t>
  </si>
  <si>
    <t>Sung Noen</t>
  </si>
  <si>
    <t>สูงเนิน</t>
  </si>
  <si>
    <t xml:space="preserve">Sung Noen District </t>
  </si>
  <si>
    <t>อำเภอสูงเนิน</t>
  </si>
  <si>
    <t>Huai Thalaeng</t>
  </si>
  <si>
    <t>ห้วยแถลง</t>
  </si>
  <si>
    <t>Hin Dat</t>
  </si>
  <si>
    <t>หินดาด</t>
  </si>
  <si>
    <t xml:space="preserve">Huai Thalaeng District </t>
  </si>
  <si>
    <t>อำเภอห้วยแถลง</t>
  </si>
  <si>
    <t xml:space="preserve">Kra pee </t>
  </si>
  <si>
    <t>บ้านกระพี้</t>
  </si>
  <si>
    <t>Bua Yai Junction</t>
  </si>
  <si>
    <t>ชุมทางบัวใหญ่</t>
  </si>
  <si>
    <t xml:space="preserve"> Huai Rahat</t>
  </si>
  <si>
    <t>ที่หยุดรถห้วยระหัด</t>
  </si>
  <si>
    <t>Non Thong Lang</t>
  </si>
  <si>
    <t>โนนทองหลาง</t>
  </si>
  <si>
    <t xml:space="preserve"> Ban Rai</t>
  </si>
  <si>
    <t>รถบ้านไร่</t>
  </si>
  <si>
    <t xml:space="preserve"> Ban Sok Rang</t>
  </si>
  <si>
    <t>บ้านโสกรัง</t>
  </si>
  <si>
    <t xml:space="preserve"> Ban Sa Khrok</t>
  </si>
  <si>
    <t>บ้านสระครก</t>
  </si>
  <si>
    <t xml:space="preserve"> Ban Kao Ngew</t>
  </si>
  <si>
    <t>บ้านเก่างิ้ว</t>
  </si>
  <si>
    <t>Nong Phluang</t>
  </si>
  <si>
    <t>หนองพลวง</t>
  </si>
  <si>
    <t xml:space="preserve">Bua Yai District </t>
  </si>
  <si>
    <t>อำเภอบัวใหญ่</t>
  </si>
  <si>
    <t>Ban Nong Khan Nga</t>
  </si>
  <si>
    <t>บ้านหนองกันงา</t>
  </si>
  <si>
    <t>Phon Songkhram</t>
  </si>
  <si>
    <t>พลสงคราม</t>
  </si>
  <si>
    <t>Noen Thua Paep</t>
  </si>
  <si>
    <t>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</si>
  <si>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</si>
  <si>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</si>
  <si>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</si>
  <si>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</si>
  <si>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</si>
  <si>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</si>
  <si>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</si>
  <si>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</si>
  <si>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Non Sung District</t>
  </si>
  <si>
    <t>อำเภอโนนสูง</t>
  </si>
  <si>
    <t>Ban Hin Khon</t>
  </si>
  <si>
    <t>บ้านหินโคน</t>
  </si>
  <si>
    <t>Chakkarat</t>
  </si>
  <si>
    <t>จักราช</t>
  </si>
  <si>
    <t xml:space="preserve">Chakkarat District </t>
  </si>
  <si>
    <t>อำเภอจักราช</t>
  </si>
  <si>
    <t>Ban Nong Pru Pong</t>
  </si>
  <si>
    <t>บ้านหนองปรือโป่ง</t>
  </si>
  <si>
    <t>Ban Khok Krabuang</t>
  </si>
  <si>
    <t>บ้านโคกกระเบื้อง</t>
  </si>
  <si>
    <t>Ban Luam</t>
  </si>
  <si>
    <t>บ้านเหลื่อม</t>
  </si>
  <si>
    <t xml:space="preserve">Ban Luam District </t>
  </si>
  <si>
    <t>อำเภอบ้านเหลื่อม</t>
  </si>
  <si>
    <t>Muang Khong</t>
  </si>
  <si>
    <t>เมืองคง</t>
  </si>
  <si>
    <t>Ban Don Yai</t>
  </si>
  <si>
    <t>บ้านดอนใหญ่</t>
  </si>
  <si>
    <t xml:space="preserve">Khong District </t>
  </si>
  <si>
    <t>อำเภอคง</t>
  </si>
  <si>
    <t>Ban Kradon</t>
  </si>
  <si>
    <t>บ้านกระโดน</t>
  </si>
  <si>
    <t>Ban Ko</t>
  </si>
  <si>
    <t>บ้านเกาะ</t>
  </si>
  <si>
    <t>Thanon Chira Junction</t>
  </si>
  <si>
    <t>ชุมทางถนนจิระ</t>
  </si>
  <si>
    <t>Nakhon Ratchasima</t>
  </si>
  <si>
    <t>นครราชสีมา</t>
  </si>
  <si>
    <t>Phu Khao Lat</t>
  </si>
  <si>
    <t>ภูเขาลาด</t>
  </si>
  <si>
    <t>Khok Kruat</t>
  </si>
  <si>
    <t>โคกกรวด</t>
  </si>
  <si>
    <t xml:space="preserve">Muang Nakhon Ratchasima District </t>
  </si>
  <si>
    <t>อำเภอเมืองนครราชสีมา</t>
  </si>
  <si>
    <t>Table  15.4  Railway Passenger and Passenger Revenue Classified by Category, Station and District: Fiscal Year 2016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</si>
  <si>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</t>
  </si>
  <si>
    <t xml:space="preserve">    Source:   The State Railway of Thailand</t>
  </si>
  <si>
    <t xml:space="preserve">        ที่มา:   การรถไฟแห่งประเทศไทย</t>
  </si>
  <si>
    <t xml:space="preserve">       Note:   Carload included livestock.</t>
  </si>
  <si>
    <t xml:space="preserve">     หมายเหตุ:   สินค้าเหมาคันรวมสัตว์มีชีวิต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</si>
  <si>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</si>
  <si>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</si>
  <si>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</si>
  <si>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</si>
  <si>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</si>
  <si>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</si>
  <si>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Freight  revenue  (Baht)</t>
  </si>
  <si>
    <t>Quantity goods carried  (Ton)</t>
  </si>
  <si>
    <t>กรุงเทพฯ(กม.)</t>
  </si>
  <si>
    <t>รายได้จากการบรรทุก (บาท)</t>
  </si>
  <si>
    <t>ปริมาณสินค้าที่บรรทุก  (ตัน)</t>
  </si>
  <si>
    <t>ระยะทางจากสถานี</t>
  </si>
  <si>
    <t>Quantity and Freight Revenue of Railway by District and Station: 2016   (Cont.)</t>
  </si>
  <si>
    <t>Table 15.5</t>
  </si>
  <si>
    <t>ปริมาณ และรายได้จากการโดยสารทางรถไฟ จำแนกตามสถานี เป็นรายอำเภอ พ.ศ. 2559  (ต่อ)</t>
  </si>
  <si>
    <t>ตาราง 15.5</t>
  </si>
  <si>
    <t>Quantity and Freight Revenue of Railway by District and Station: 2016</t>
  </si>
  <si>
    <t>ปริมาณ และรายได้จากการโดยสารทางรถไฟ จำแนกตามสถานี เป็นรายอำเภอ พ.ศ. 2559</t>
  </si>
  <si>
    <t xml:space="preserve">Source:  Department of Civil Aviation,  Ministry of Transport and Communication </t>
  </si>
  <si>
    <t xml:space="preserve">    ที่มา:  กรมการบินพลเรือน กระทรวงคมนาคม  </t>
  </si>
  <si>
    <t>มีเครื่องบินเช่าเหมาลำและเครื่องส่วนตัวมาทำการ ฝึกบินชั่วคราว</t>
  </si>
  <si>
    <t>มีเครื่องบินของบริษัท บางกอกเอวิเอชั่นเซ็นเตอร์ จำกัด ฝึกบินขึ้น-ลงทุกวัน</t>
  </si>
  <si>
    <t>ปัจจุบัน ท่าอากาศยานนครราชสีมา ไม่มีเที่ยวบินพาณิชย์มาขึ้น-ลง</t>
  </si>
  <si>
    <t xml:space="preserve">หมายเหตุ </t>
  </si>
  <si>
    <t>2559 (2016)</t>
  </si>
  <si>
    <t>2558 (2015)</t>
  </si>
  <si>
    <t>2557 (2014)</t>
  </si>
  <si>
    <t>2556 (2013)</t>
  </si>
  <si>
    <t>2555 (2012)</t>
  </si>
  <si>
    <t>2554 (2011)</t>
  </si>
  <si>
    <t>Arrival</t>
  </si>
  <si>
    <t>Departure</t>
  </si>
  <si>
    <t>Transit</t>
  </si>
  <si>
    <t>Departure - Arrival</t>
  </si>
  <si>
    <t>เข้า</t>
  </si>
  <si>
    <t>ออก</t>
  </si>
  <si>
    <t>ผ่าน</t>
  </si>
  <si>
    <t>Aircraft movement</t>
  </si>
  <si>
    <t>Year</t>
  </si>
  <si>
    <t>Mail (kgs.)</t>
  </si>
  <si>
    <t xml:space="preserve"> Freight (Kgs.)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</si>
  <si>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</si>
  <si>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</si>
  <si>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</si>
  <si>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</si>
  <si>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</si>
  <si>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 xml:space="preserve">ผู้โดยสาร </t>
  </si>
  <si>
    <t>จำนวนเที่ยวบิน</t>
  </si>
  <si>
    <t>Table 15.6  Statistics of Air Transport: 2011 - 2016</t>
  </si>
  <si>
    <t>ตาราง 15.6 สถิติการขนส่งทางอากาศ พ.ศ. 2554 - 2559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</si>
  <si>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</si>
  <si>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</si>
  <si>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</si>
  <si>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</si>
  <si>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</si>
  <si>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</si>
  <si>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</si>
  <si>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</si>
  <si>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</si>
  <si>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</si>
  <si>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</si>
  <si>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</si>
  <si>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</si>
  <si>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</si>
  <si>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</si>
  <si>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</si>
  <si>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</si>
  <si>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</si>
  <si>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</si>
  <si>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</si>
  <si>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</si>
  <si>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</si>
  <si>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</si>
  <si>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</si>
  <si>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</si>
  <si>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</si>
  <si>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</si>
  <si>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</si>
  <si>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</si>
  <si>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</si>
  <si>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</si>
  <si>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</si>
  <si>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</si>
  <si>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</si>
  <si>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</si>
  <si>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</si>
  <si>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Road traffic accidents</t>
  </si>
  <si>
    <t>อุบัติเหตุการจราจรทางบก</t>
  </si>
  <si>
    <t>Road Traffic Accident Casualty and Property Damaged:  2012 - 2016</t>
  </si>
  <si>
    <t>Table 15.7</t>
  </si>
  <si>
    <t>อุบัติเหตุการจราจรทางบก และความเสียหาย พ.ศ. 2555 - 2559</t>
  </si>
  <si>
    <t>ตาราง 15.7</t>
  </si>
  <si>
    <t>รถใหม่ที่จดทะเบียนตามพระราชบัญญัติรถยนต์ พ.ศ. 2522 จำแนกตามประเภทรถ พ.ศ. 2556 - 2560</t>
  </si>
  <si>
    <t>New Vehicle Registered Under Motor Vehicle Act B.E. 1979 by Type of Vehicle:  2013 - 2017</t>
  </si>
  <si>
    <t>2560</t>
  </si>
  <si>
    <t>(2017)</t>
  </si>
  <si>
    <t>รถ และรถใหม่จดทะเบียนตามพระราชบัญญัติการขนส่งทางบก พ.ศ. 2522 จำแนกตามประเภทรถ พ.ศ.  2556 - 2560</t>
  </si>
  <si>
    <t>Vehicle and New Vehicle Registered Under Land Transport Act B.E. 1979 by Type of Vehicle:  2013 - 2017</t>
  </si>
  <si>
    <t>กลุ่มสถิติการขนส่ง  กองแผนงาน  กรมการขนส่งทางบก (Transport Statistics Sub-Division, Planning Division , Department of Land Transport)</t>
  </si>
  <si>
    <t xml:space="preserve">    โดยรถขนาดเล็ก Small Rural Bus</t>
  </si>
  <si>
    <t xml:space="preserve">                  - ส่วนบุคคล Private Truck</t>
  </si>
  <si>
    <t xml:space="preserve">    แยกเป็น - ไม่ประจำทาง Non Fixed Route Truck</t>
  </si>
  <si>
    <t xml:space="preserve">    รวมรถบรรทุก Truck : Total</t>
  </si>
  <si>
    <t xml:space="preserve">                  - ส่วนบุคคล Private Bus</t>
  </si>
  <si>
    <t xml:space="preserve">                  - ไม่ประจำทาง Non Fixed Route Bus</t>
  </si>
  <si>
    <t xml:space="preserve">    แยกเป็น - ประจำทาง Fixed Route Bus</t>
  </si>
  <si>
    <t xml:space="preserve">    รวมรถโดยสาร Bus : Total</t>
  </si>
  <si>
    <t>Total Vehicle under Land Transport Act</t>
  </si>
  <si>
    <t xml:space="preserve">  ข. รวมรถตามกฎหมายว่าด้วยการขนส่งทางบก   </t>
  </si>
  <si>
    <t xml:space="preserve">    รย.17 รถจักรยานยนต์สาธารณะ Public Motorcycle</t>
  </si>
  <si>
    <t xml:space="preserve">    รย.16 รถพ่วง Automobile Trailer</t>
  </si>
  <si>
    <t xml:space="preserve">    รย.15 รถใช้งานเกษตรกรรม Farm Vehicle</t>
  </si>
  <si>
    <t xml:space="preserve">    รย.14 รถบดถนน Road Roller</t>
  </si>
  <si>
    <t xml:space="preserve">    รย.13 รถแทรกเตอร์ Tractor</t>
  </si>
  <si>
    <t xml:space="preserve">   รย.12 รถจักรยานยนต์ส่วนบุคคล Motorcycle</t>
  </si>
  <si>
    <t xml:space="preserve">    รย.11 รถยนต์บริการให้เช่า Car For Hire</t>
  </si>
  <si>
    <t xml:space="preserve">    รย.10 รถยนต์บริการทัศนาจร Tour Taxi</t>
  </si>
  <si>
    <t xml:space="preserve">    รย. 9 รถยนต์บริการธุรกิจ Hotel Taxi</t>
  </si>
  <si>
    <t xml:space="preserve">    รย. 8 รถยนต์รับจ้างสามล้อ Motortricycle Taxi (Tuk Tuk)</t>
  </si>
  <si>
    <t xml:space="preserve">    รย. 7 รถยนต์สี่ล้อเล็กรับจ้าง Fixed Route Taxi</t>
  </si>
  <si>
    <t xml:space="preserve">                 - ไม่ระบุ</t>
  </si>
  <si>
    <t xml:space="preserve">                 - นิติบุคคล</t>
  </si>
  <si>
    <t xml:space="preserve">                 - บุคคลธรรมดา</t>
  </si>
  <si>
    <t xml:space="preserve">    รย. 6 รถยนต์รับจ้างบรรทุกคนโดยสารไม่เกิน 7 คน Urban Taxi</t>
  </si>
  <si>
    <t xml:space="preserve">    รย. 5 รถยนต์รับจ้างระหว่างจังหวัด Interprovincial Taxi</t>
  </si>
  <si>
    <t xml:space="preserve">    รย. 4 รถยนต์สามล้อส่วนบุคคล Motortricycle</t>
  </si>
  <si>
    <t xml:space="preserve">    รย. 3 รถยนต์บรรทุกส่วนบุคคล Van &amp; Pick Up</t>
  </si>
  <si>
    <t xml:space="preserve">    รย. 2 รถยนต์นั่งส่วนบุคคลเกิน 7 คน Microbus &amp; Passenger Van</t>
  </si>
  <si>
    <t xml:space="preserve">    รย. 1 รถยนต์นั่งส่วนบุคคลไม่เกิน 7 คน Sedan (Not more than 7 Pass.)</t>
  </si>
  <si>
    <t>Total Vehicle under Motor Vehicle Act</t>
  </si>
  <si>
    <t xml:space="preserve">  ก. รวมรถตามกฎหมายว่าด้วยรถยนต์  </t>
  </si>
  <si>
    <t xml:space="preserve">  Grand Total</t>
  </si>
  <si>
    <t xml:space="preserve">  รวมทั้งสิ้น </t>
  </si>
  <si>
    <t>(Type of Vehicle)</t>
  </si>
  <si>
    <t xml:space="preserve">ประเภทรถ </t>
  </si>
  <si>
    <t>Number of Vehicle Registered in Thailand as of 31 December 2017</t>
  </si>
  <si>
    <t>จำนวนรถที่จดทะเบียนสะสม  ณ  วันที่ 31 ธันวาคม 2560</t>
  </si>
  <si>
    <t>รถจดทะเบียน ตามพระราชบัญญัติรถยนต์ พ.ศ. 2522 จำแนกตามประเภทรถ พ.ศ. 2556 - 2560</t>
  </si>
  <si>
    <t>Vehicle Registered Under Motor Vehicle Act B.E. 1979 by Type of Vehicle: 2013 - 2017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</si>
</sst>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  <numFmt numFmtId="189" formatCode="_-* #,##0.0_-;\-* #,##0.0_-;_-* &quot;-&quot;_-;_-@_-"/>
    <numFmt numFmtId="190" formatCode="_-* #,##0.0_-;\-* #,##0.0_-;_-* &quot;-&quot;??_-;_-@_-"/>
    <numFmt numFmtId="191" formatCode="_(* #,##0.0_);_(* \(#,##0.0\);_(* &quot;-&quot;_);_(@_)"/>
    <numFmt numFmtId="193" formatCode="_(* #,##0_);_(* \(#,##0\);_(* &quot;-&quot;??_);_(@_)"/>
  </numFmts>
  <fonts count="28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  <charset val="1"/>
    </font>
    <font>
      <sz val="12"/>
      <name val="TH SarabunPSK"/>
      <family val="2"/>
      <charset val="1"/>
    </font>
    <font>
      <sz val="12"/>
      <name val="TH SarabunPSK"/>
      <family val="2"/>
    </font>
    <font>
      <sz val="12"/>
      <name val="Cordia New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Cordia New"/>
      <family val="2"/>
    </font>
    <font>
      <b/>
      <sz val="12"/>
      <color theme="1"/>
      <name val="TH SarabunPSK"/>
      <family val="2"/>
      <charset val="1"/>
    </font>
    <font>
      <b/>
      <sz val="12"/>
      <name val="TH SarabunPSK"/>
      <family val="2"/>
    </font>
    <font>
      <sz val="14"/>
      <name val="AngsanaUPC"/>
      <family val="1"/>
      <charset val="222"/>
    </font>
    <font>
      <sz val="14"/>
      <color indexed="18"/>
      <name val="AngsanaUPC"/>
      <family val="1"/>
      <charset val="222"/>
    </font>
    <font>
      <sz val="14"/>
      <name val="CordiaUPC"/>
      <family val="2"/>
      <charset val="222"/>
    </font>
    <font>
      <sz val="12"/>
      <color indexed="10"/>
      <name val="AngsanaUPC"/>
      <family val="1"/>
      <charset val="222"/>
    </font>
    <font>
      <b/>
      <i/>
      <sz val="12"/>
      <color indexed="12"/>
      <name val="AngsanaUPC"/>
      <family val="1"/>
      <charset val="222"/>
    </font>
    <font>
      <b/>
      <sz val="14"/>
      <color indexed="18"/>
      <name val="AngsanaUPC"/>
      <family val="1"/>
      <charset val="222"/>
    </font>
    <font>
      <b/>
      <sz val="14"/>
      <color indexed="53"/>
      <name val="AngsanaUPC"/>
      <family val="1"/>
      <charset val="222"/>
    </font>
    <font>
      <sz val="14"/>
      <color indexed="62"/>
      <name val="AngsanaUPC"/>
      <family val="1"/>
    </font>
    <font>
      <b/>
      <sz val="14"/>
      <color indexed="61"/>
      <name val="AngsanaUPC"/>
      <family val="1"/>
      <charset val="222"/>
    </font>
    <font>
      <b/>
      <sz val="14"/>
      <color indexed="16"/>
      <name val="AngsanaUPC"/>
      <family val="1"/>
      <charset val="222"/>
    </font>
    <font>
      <b/>
      <sz val="16"/>
      <color indexed="18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0" fontId="19" fillId="0" borderId="0" applyFont="0" applyFill="0" applyBorder="0" applyAlignment="0" applyProtection="0"/>
  </cellStyleXfs>
  <cellXfs count="36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187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87" fontId="3" fillId="0" borderId="6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87" fontId="5" fillId="0" borderId="6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8" fontId="2" fillId="0" borderId="0" xfId="0" applyNumberFormat="1" applyFont="1"/>
    <xf numFmtId="188" fontId="3" fillId="0" borderId="0" xfId="1" applyNumberFormat="1" applyFont="1" applyAlignment="1">
      <alignment horizontal="right"/>
    </xf>
    <xf numFmtId="188" fontId="3" fillId="0" borderId="6" xfId="1" applyNumberFormat="1" applyFont="1" applyBorder="1" applyAlignment="1">
      <alignment horizontal="right"/>
    </xf>
    <xf numFmtId="188" fontId="3" fillId="0" borderId="7" xfId="1" applyNumberFormat="1" applyFont="1" applyBorder="1" applyAlignment="1">
      <alignment horizontal="right"/>
    </xf>
    <xf numFmtId="188" fontId="3" fillId="0" borderId="5" xfId="1" applyNumberFormat="1" applyFont="1" applyBorder="1" applyAlignment="1">
      <alignment horizontal="right"/>
    </xf>
    <xf numFmtId="188" fontId="4" fillId="0" borderId="7" xfId="1" applyNumberFormat="1" applyFont="1" applyBorder="1" applyAlignment="1">
      <alignment horizontal="right"/>
    </xf>
    <xf numFmtId="188" fontId="3" fillId="0" borderId="7" xfId="1" quotePrefix="1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 vertical="center"/>
    </xf>
    <xf numFmtId="188" fontId="5" fillId="0" borderId="6" xfId="1" applyNumberFormat="1" applyFont="1" applyBorder="1" applyAlignment="1">
      <alignment horizontal="right" vertical="center"/>
    </xf>
    <xf numFmtId="188" fontId="5" fillId="0" borderId="7" xfId="1" applyNumberFormat="1" applyFont="1" applyBorder="1" applyAlignment="1">
      <alignment horizontal="right" vertical="center"/>
    </xf>
    <xf numFmtId="188" fontId="5" fillId="0" borderId="5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8" fontId="3" fillId="0" borderId="6" xfId="1" applyNumberFormat="1" applyFont="1" applyBorder="1" applyAlignment="1"/>
    <xf numFmtId="188" fontId="3" fillId="0" borderId="7" xfId="1" applyNumberFormat="1" applyFont="1" applyBorder="1" applyAlignment="1"/>
    <xf numFmtId="0" fontId="3" fillId="0" borderId="0" xfId="0" applyFont="1" applyBorder="1" applyAlignment="1">
      <alignment vertical="center"/>
    </xf>
    <xf numFmtId="188" fontId="5" fillId="0" borderId="6" xfId="1" applyNumberFormat="1" applyFont="1" applyBorder="1" applyAlignment="1"/>
    <xf numFmtId="188" fontId="5" fillId="0" borderId="7" xfId="1" applyNumberFormat="1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88" fontId="6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left"/>
    </xf>
    <xf numFmtId="41" fontId="7" fillId="0" borderId="0" xfId="1" applyNumberFormat="1" applyFont="1"/>
    <xf numFmtId="41" fontId="7" fillId="0" borderId="6" xfId="1" applyNumberFormat="1" applyFont="1" applyBorder="1"/>
    <xf numFmtId="41" fontId="7" fillId="0" borderId="7" xfId="1" applyNumberFormat="1" applyFont="1" applyBorder="1" applyAlignment="1">
      <alignment horizontal="center"/>
    </xf>
    <xf numFmtId="41" fontId="7" fillId="0" borderId="5" xfId="1" applyNumberFormat="1" applyFont="1" applyBorder="1"/>
    <xf numFmtId="41" fontId="7" fillId="0" borderId="7" xfId="1" applyNumberFormat="1" applyFont="1" applyBorder="1"/>
    <xf numFmtId="41" fontId="7" fillId="0" borderId="0" xfId="1" applyNumberFormat="1" applyFont="1" applyBorder="1"/>
    <xf numFmtId="41" fontId="7" fillId="0" borderId="5" xfId="1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10" fillId="0" borderId="0" xfId="0" applyFont="1" applyBorder="1"/>
    <xf numFmtId="0" fontId="3" fillId="0" borderId="0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4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11" xfId="0" applyFont="1" applyBorder="1"/>
    <xf numFmtId="0" fontId="5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/>
    <xf numFmtId="0" fontId="2" fillId="0" borderId="0" xfId="0" applyFont="1" applyAlignment="1"/>
    <xf numFmtId="0" fontId="6" fillId="0" borderId="0" xfId="0" applyFont="1" applyAlignment="1"/>
    <xf numFmtId="188" fontId="3" fillId="0" borderId="0" xfId="1" applyNumberFormat="1" applyFont="1"/>
    <xf numFmtId="188" fontId="3" fillId="0" borderId="0" xfId="1" applyNumberFormat="1" applyFont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Border="1" applyAlignment="1">
      <alignment horizontal="left" vertical="center"/>
    </xf>
    <xf numFmtId="41" fontId="7" fillId="0" borderId="0" xfId="1" applyNumberFormat="1" applyFont="1" applyAlignment="1">
      <alignment vertical="center"/>
    </xf>
    <xf numFmtId="41" fontId="7" fillId="0" borderId="6" xfId="1" applyNumberFormat="1" applyFont="1" applyBorder="1" applyAlignment="1">
      <alignment vertical="center"/>
    </xf>
    <xf numFmtId="41" fontId="7" fillId="0" borderId="7" xfId="1" applyNumberFormat="1" applyFont="1" applyBorder="1" applyAlignment="1">
      <alignment horizontal="center" vertical="center"/>
    </xf>
    <xf numFmtId="41" fontId="7" fillId="0" borderId="5" xfId="1" applyNumberFormat="1" applyFont="1" applyBorder="1" applyAlignment="1">
      <alignment vertical="center"/>
    </xf>
    <xf numFmtId="41" fontId="7" fillId="0" borderId="7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7" fillId="0" borderId="5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Alignment="1"/>
    <xf numFmtId="0" fontId="12" fillId="0" borderId="0" xfId="0" applyFont="1" applyFill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Alignment="1"/>
    <xf numFmtId="41" fontId="5" fillId="0" borderId="5" xfId="1" applyNumberFormat="1" applyFont="1" applyBorder="1" applyAlignment="1">
      <alignment horizontal="center" vertical="center"/>
    </xf>
    <xf numFmtId="0" fontId="2" fillId="0" borderId="0" xfId="4" applyFont="1" applyBorder="1"/>
    <xf numFmtId="0" fontId="2" fillId="0" borderId="0" xfId="4" applyFont="1"/>
    <xf numFmtId="0" fontId="3" fillId="0" borderId="0" xfId="4" applyFont="1" applyBorder="1"/>
    <xf numFmtId="0" fontId="3" fillId="0" borderId="0" xfId="4" applyFont="1"/>
    <xf numFmtId="0" fontId="10" fillId="0" borderId="0" xfId="4" applyFont="1" applyBorder="1"/>
    <xf numFmtId="0" fontId="10" fillId="0" borderId="0" xfId="4" applyFont="1"/>
    <xf numFmtId="0" fontId="3" fillId="0" borderId="1" xfId="4" applyFont="1" applyBorder="1"/>
    <xf numFmtId="0" fontId="3" fillId="0" borderId="2" xfId="4" applyFont="1" applyBorder="1"/>
    <xf numFmtId="0" fontId="3" fillId="0" borderId="4" xfId="4" applyFont="1" applyBorder="1"/>
    <xf numFmtId="0" fontId="3" fillId="0" borderId="3" xfId="4" applyFont="1" applyBorder="1"/>
    <xf numFmtId="0" fontId="3" fillId="0" borderId="0" xfId="4" applyFont="1" applyBorder="1" applyAlignment="1">
      <alignment horizontal="left"/>
    </xf>
    <xf numFmtId="0" fontId="3" fillId="0" borderId="5" xfId="4" applyFont="1" applyBorder="1" applyAlignment="1"/>
    <xf numFmtId="41" fontId="7" fillId="0" borderId="0" xfId="1" applyNumberFormat="1" applyFont="1" applyBorder="1" applyAlignment="1"/>
    <xf numFmtId="41" fontId="7" fillId="0" borderId="7" xfId="1" applyNumberFormat="1" applyFont="1" applyBorder="1" applyAlignment="1"/>
    <xf numFmtId="41" fontId="3" fillId="0" borderId="7" xfId="5" applyNumberFormat="1" applyFont="1" applyBorder="1" applyAlignment="1">
      <alignment horizontal="center"/>
    </xf>
    <xf numFmtId="0" fontId="3" fillId="0" borderId="6" xfId="4" applyFont="1" applyBorder="1" applyAlignment="1"/>
    <xf numFmtId="0" fontId="3" fillId="0" borderId="0" xfId="4" applyFont="1" applyBorder="1" applyAlignment="1"/>
    <xf numFmtId="0" fontId="5" fillId="0" borderId="0" xfId="4" applyFont="1" applyBorder="1"/>
    <xf numFmtId="0" fontId="2" fillId="0" borderId="5" xfId="4" applyFont="1" applyFill="1" applyBorder="1" applyAlignment="1">
      <alignment horizontal="left"/>
    </xf>
    <xf numFmtId="41" fontId="3" fillId="0" borderId="0" xfId="5" applyNumberFormat="1" applyFont="1" applyBorder="1" applyAlignment="1">
      <alignment horizontal="center"/>
    </xf>
    <xf numFmtId="41" fontId="3" fillId="0" borderId="6" xfId="5" applyNumberFormat="1" applyFont="1" applyBorder="1" applyAlignment="1">
      <alignment horizontal="center"/>
    </xf>
    <xf numFmtId="41" fontId="3" fillId="0" borderId="0" xfId="5" applyNumberFormat="1" applyFont="1" applyBorder="1" applyAlignment="1">
      <alignment horizontal="right"/>
    </xf>
    <xf numFmtId="0" fontId="5" fillId="0" borderId="6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2" fillId="0" borderId="0" xfId="4" applyFont="1" applyFill="1" applyBorder="1" applyAlignment="1">
      <alignment horizontal="left"/>
    </xf>
    <xf numFmtId="0" fontId="11" fillId="0" borderId="0" xfId="4" applyFont="1" applyFill="1"/>
    <xf numFmtId="0" fontId="3" fillId="0" borderId="5" xfId="4" applyFont="1" applyBorder="1" applyAlignment="1">
      <alignment horizontal="left"/>
    </xf>
    <xf numFmtId="41" fontId="3" fillId="0" borderId="5" xfId="5" applyNumberFormat="1" applyFont="1" applyBorder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9" fillId="0" borderId="0" xfId="4" applyFont="1" applyFill="1" applyBorder="1" applyAlignment="1">
      <alignment horizontal="left"/>
    </xf>
    <xf numFmtId="0" fontId="6" fillId="0" borderId="0" xfId="4" applyFont="1" applyFill="1" applyBorder="1" applyAlignment="1">
      <alignment horizontal="left"/>
    </xf>
    <xf numFmtId="41" fontId="10" fillId="0" borderId="0" xfId="5" applyNumberFormat="1" applyFont="1" applyFill="1" applyBorder="1" applyAlignment="1" applyProtection="1">
      <alignment horizontal="right"/>
    </xf>
    <xf numFmtId="0" fontId="9" fillId="0" borderId="5" xfId="4" applyFont="1" applyFill="1" applyBorder="1" applyAlignment="1">
      <alignment horizontal="left"/>
    </xf>
    <xf numFmtId="0" fontId="11" fillId="0" borderId="0" xfId="4" applyFont="1" applyFill="1" applyBorder="1" applyAlignment="1"/>
    <xf numFmtId="189" fontId="3" fillId="0" borderId="7" xfId="5" applyNumberFormat="1" applyFont="1" applyBorder="1" applyAlignment="1">
      <alignment horizontal="center"/>
    </xf>
    <xf numFmtId="0" fontId="3" fillId="0" borderId="0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11" xfId="4" applyFont="1" applyBorder="1" applyAlignment="1">
      <alignment horizontal="center"/>
    </xf>
    <xf numFmtId="0" fontId="3" fillId="0" borderId="9" xfId="4" applyFont="1" applyBorder="1" applyAlignment="1">
      <alignment horizontal="center"/>
    </xf>
    <xf numFmtId="0" fontId="3" fillId="0" borderId="0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/>
    </xf>
    <xf numFmtId="0" fontId="3" fillId="0" borderId="10" xfId="4" applyFont="1" applyBorder="1"/>
    <xf numFmtId="0" fontId="3" fillId="0" borderId="8" xfId="4" applyFont="1" applyBorder="1"/>
    <xf numFmtId="0" fontId="5" fillId="0" borderId="0" xfId="4" applyFont="1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0" xfId="4" applyFont="1" applyBorder="1"/>
    <xf numFmtId="0" fontId="8" fillId="0" borderId="0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left" vertical="center"/>
    </xf>
    <xf numFmtId="188" fontId="3" fillId="0" borderId="0" xfId="5" applyNumberFormat="1" applyFont="1" applyBorder="1" applyAlignment="1">
      <alignment horizontal="center"/>
    </xf>
    <xf numFmtId="190" fontId="3" fillId="0" borderId="0" xfId="5" applyNumberFormat="1" applyFont="1" applyBorder="1" applyAlignment="1">
      <alignment horizontal="center"/>
    </xf>
    <xf numFmtId="190" fontId="3" fillId="0" borderId="0" xfId="5" applyNumberFormat="1" applyFont="1" applyBorder="1" applyAlignment="1">
      <alignment horizontal="left"/>
    </xf>
    <xf numFmtId="41" fontId="3" fillId="0" borderId="7" xfId="5" applyNumberFormat="1" applyFont="1" applyBorder="1" applyAlignment="1">
      <alignment horizontal="left"/>
    </xf>
    <xf numFmtId="41" fontId="3" fillId="0" borderId="0" xfId="5" applyNumberFormat="1" applyFont="1" applyBorder="1" applyAlignment="1">
      <alignment horizontal="left"/>
    </xf>
    <xf numFmtId="0" fontId="8" fillId="0" borderId="0" xfId="4" applyFont="1" applyFill="1" applyBorder="1" applyAlignment="1">
      <alignment horizontal="left"/>
    </xf>
    <xf numFmtId="41" fontId="10" fillId="0" borderId="7" xfId="5" applyNumberFormat="1" applyFont="1" applyFill="1" applyBorder="1" applyAlignment="1" applyProtection="1">
      <alignment horizontal="right"/>
    </xf>
    <xf numFmtId="41" fontId="16" fillId="0" borderId="0" xfId="5" applyNumberFormat="1" applyFont="1" applyFill="1" applyBorder="1" applyAlignment="1" applyProtection="1">
      <alignment horizontal="right"/>
    </xf>
    <xf numFmtId="0" fontId="3" fillId="0" borderId="0" xfId="4" applyFont="1" applyAlignment="1"/>
    <xf numFmtId="0" fontId="8" fillId="0" borderId="0" xfId="4" applyFont="1" applyFill="1" applyBorder="1" applyAlignment="1">
      <alignment horizontal="left" vertical="center"/>
    </xf>
    <xf numFmtId="187" fontId="16" fillId="0" borderId="11" xfId="5" applyNumberFormat="1" applyFont="1" applyFill="1" applyBorder="1" applyAlignment="1" applyProtection="1">
      <alignment horizontal="right"/>
    </xf>
    <xf numFmtId="191" fontId="16" fillId="0" borderId="0" xfId="5" applyNumberFormat="1" applyFont="1" applyFill="1" applyBorder="1" applyAlignment="1" applyProtection="1">
      <alignment horizontal="right"/>
    </xf>
    <xf numFmtId="0" fontId="2" fillId="0" borderId="0" xfId="6" applyFont="1" applyBorder="1"/>
    <xf numFmtId="0" fontId="2" fillId="0" borderId="0" xfId="6" applyFont="1"/>
    <xf numFmtId="0" fontId="10" fillId="0" borderId="0" xfId="6" applyFont="1" applyBorder="1"/>
    <xf numFmtId="0" fontId="10" fillId="0" borderId="0" xfId="6" applyFont="1"/>
    <xf numFmtId="0" fontId="3" fillId="0" borderId="0" xfId="6" applyFont="1" applyBorder="1"/>
    <xf numFmtId="0" fontId="3" fillId="0" borderId="0" xfId="6" applyFont="1"/>
    <xf numFmtId="0" fontId="3" fillId="0" borderId="2" xfId="6" applyFont="1" applyBorder="1"/>
    <xf numFmtId="0" fontId="3" fillId="0" borderId="1" xfId="6" applyFont="1" applyBorder="1"/>
    <xf numFmtId="0" fontId="3" fillId="0" borderId="4" xfId="6" applyFont="1" applyBorder="1"/>
    <xf numFmtId="41" fontId="3" fillId="0" borderId="5" xfId="6" applyNumberFormat="1" applyFont="1" applyBorder="1" applyAlignment="1">
      <alignment horizontal="center"/>
    </xf>
    <xf numFmtId="41" fontId="3" fillId="0" borderId="7" xfId="5" applyNumberFormat="1" applyFont="1" applyBorder="1" applyAlignment="1">
      <alignment horizontal="right"/>
    </xf>
    <xf numFmtId="41" fontId="3" fillId="0" borderId="5" xfId="5" applyNumberFormat="1" applyFont="1" applyBorder="1" applyAlignment="1">
      <alignment horizontal="right"/>
    </xf>
    <xf numFmtId="188" fontId="3" fillId="0" borderId="7" xfId="5" applyNumberFormat="1" applyFont="1" applyBorder="1" applyAlignment="1"/>
    <xf numFmtId="0" fontId="3" fillId="0" borderId="0" xfId="6" applyFont="1" applyBorder="1" applyAlignment="1">
      <alignment horizontal="left"/>
    </xf>
    <xf numFmtId="41" fontId="3" fillId="0" borderId="5" xfId="6" applyNumberFormat="1" applyFont="1" applyBorder="1" applyAlignment="1">
      <alignment horizontal="right"/>
    </xf>
    <xf numFmtId="0" fontId="3" fillId="0" borderId="0" xfId="6" applyFont="1" applyBorder="1" applyAlignment="1"/>
    <xf numFmtId="0" fontId="3" fillId="0" borderId="9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 shrinkToFit="1"/>
    </xf>
    <xf numFmtId="0" fontId="3" fillId="0" borderId="2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 shrinkToFit="1"/>
    </xf>
    <xf numFmtId="0" fontId="3" fillId="0" borderId="7" xfId="6" applyFont="1" applyBorder="1" applyAlignment="1">
      <alignment horizontal="center" vertical="center"/>
    </xf>
    <xf numFmtId="0" fontId="3" fillId="0" borderId="7" xfId="6" applyFont="1" applyBorder="1" applyAlignment="1">
      <alignment horizontal="center" vertical="center" shrinkToFit="1"/>
    </xf>
    <xf numFmtId="0" fontId="3" fillId="0" borderId="11" xfId="6" applyFont="1" applyBorder="1" applyAlignment="1">
      <alignment horizontal="center"/>
    </xf>
    <xf numFmtId="0" fontId="3" fillId="0" borderId="8" xfId="6" applyFont="1" applyBorder="1"/>
    <xf numFmtId="0" fontId="5" fillId="0" borderId="0" xfId="6" applyFont="1" applyBorder="1"/>
    <xf numFmtId="0" fontId="5" fillId="0" borderId="0" xfId="6" applyFont="1"/>
    <xf numFmtId="0" fontId="6" fillId="0" borderId="0" xfId="6" applyFont="1"/>
    <xf numFmtId="0" fontId="6" fillId="0" borderId="0" xfId="6" applyFont="1" applyAlignment="1">
      <alignment horizontal="center"/>
    </xf>
    <xf numFmtId="0" fontId="6" fillId="0" borderId="0" xfId="6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5" xfId="0" applyFont="1" applyBorder="1" applyAlignment="1"/>
    <xf numFmtId="188" fontId="10" fillId="0" borderId="6" xfId="3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right" wrapText="1"/>
    </xf>
    <xf numFmtId="188" fontId="10" fillId="0" borderId="7" xfId="3" applyNumberFormat="1" applyFont="1" applyBorder="1" applyAlignment="1">
      <alignment horizontal="center" wrapText="1"/>
    </xf>
    <xf numFmtId="0" fontId="10" fillId="0" borderId="0" xfId="0" applyFont="1" applyBorder="1" applyAlignment="1"/>
    <xf numFmtId="0" fontId="10" fillId="0" borderId="0" xfId="0" applyFont="1" applyAlignment="1"/>
    <xf numFmtId="0" fontId="16" fillId="0" borderId="5" xfId="0" applyFont="1" applyBorder="1" applyAlignment="1"/>
    <xf numFmtId="188" fontId="16" fillId="0" borderId="6" xfId="3" applyNumberFormat="1" applyFont="1" applyBorder="1" applyAlignment="1">
      <alignment horizontal="center" wrapText="1"/>
    </xf>
    <xf numFmtId="188" fontId="16" fillId="0" borderId="7" xfId="3" applyNumberFormat="1" applyFont="1" applyBorder="1" applyAlignment="1">
      <alignment horizontal="center" wrapText="1"/>
    </xf>
    <xf numFmtId="0" fontId="16" fillId="0" borderId="0" xfId="0" applyFont="1" applyBorder="1" applyAlignment="1"/>
    <xf numFmtId="0" fontId="16" fillId="0" borderId="5" xfId="0" applyFont="1" applyBorder="1" applyAlignment="1">
      <alignment horizontal="left"/>
    </xf>
    <xf numFmtId="188" fontId="16" fillId="0" borderId="7" xfId="3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left"/>
    </xf>
    <xf numFmtId="188" fontId="10" fillId="0" borderId="7" xfId="3" applyNumberFormat="1" applyFont="1" applyBorder="1" applyAlignment="1">
      <alignment horizontal="right" wrapText="1"/>
    </xf>
    <xf numFmtId="0" fontId="16" fillId="0" borderId="9" xfId="0" applyFont="1" applyBorder="1" applyAlignment="1">
      <alignment horizontal="left"/>
    </xf>
    <xf numFmtId="3" fontId="16" fillId="0" borderId="0" xfId="0" applyNumberFormat="1" applyFont="1" applyAlignment="1"/>
    <xf numFmtId="188" fontId="16" fillId="0" borderId="11" xfId="3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0" fillId="0" borderId="4" xfId="0" quotePrefix="1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/>
    </xf>
    <xf numFmtId="188" fontId="5" fillId="0" borderId="11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4" applyFont="1" applyBorder="1" applyAlignment="1">
      <alignment horizontal="center" vertical="center" shrinkToFit="1"/>
    </xf>
    <xf numFmtId="0" fontId="3" fillId="0" borderId="6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 vertical="center" shrinkToFit="1"/>
    </xf>
    <xf numFmtId="0" fontId="3" fillId="0" borderId="5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1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/>
    </xf>
    <xf numFmtId="0" fontId="3" fillId="0" borderId="8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5" fillId="0" borderId="9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3" fillId="0" borderId="0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0" fontId="3" fillId="0" borderId="8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0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3" fillId="0" borderId="0" xfId="6" applyFont="1" applyBorder="1" applyAlignment="1">
      <alignment horizontal="center"/>
    </xf>
    <xf numFmtId="0" fontId="3" fillId="0" borderId="6" xfId="6" applyFont="1" applyBorder="1" applyAlignment="1">
      <alignment horizontal="center"/>
    </xf>
    <xf numFmtId="0" fontId="3" fillId="0" borderId="0" xfId="6" applyFont="1" applyAlignment="1"/>
    <xf numFmtId="0" fontId="3" fillId="0" borderId="6" xfId="6" applyFont="1" applyBorder="1" applyAlignment="1"/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0" xfId="7" applyFont="1"/>
    <xf numFmtId="193" fontId="20" fillId="0" borderId="0" xfId="8" applyNumberFormat="1" applyFont="1"/>
    <xf numFmtId="193" fontId="21" fillId="0" borderId="0" xfId="8" applyNumberFormat="1" applyFont="1"/>
    <xf numFmtId="0" fontId="22" fillId="0" borderId="0" xfId="7" applyFont="1"/>
    <xf numFmtId="193" fontId="22" fillId="0" borderId="4" xfId="8" applyNumberFormat="1" applyFont="1" applyBorder="1" applyAlignment="1">
      <alignment horizontal="right" vertical="distributed" indent="1"/>
    </xf>
    <xf numFmtId="0" fontId="22" fillId="0" borderId="4" xfId="7" applyFont="1" applyBorder="1"/>
    <xf numFmtId="0" fontId="18" fillId="0" borderId="7" xfId="7" applyFont="1" applyBorder="1"/>
    <xf numFmtId="193" fontId="18" fillId="0" borderId="6" xfId="8" applyNumberFormat="1" applyFont="1" applyBorder="1"/>
    <xf numFmtId="0" fontId="18" fillId="0" borderId="7" xfId="7" applyFont="1" applyBorder="1" applyAlignment="1">
      <alignment horizontal="left"/>
    </xf>
    <xf numFmtId="193" fontId="22" fillId="0" borderId="6" xfId="8" applyNumberFormat="1" applyFont="1" applyBorder="1"/>
    <xf numFmtId="0" fontId="22" fillId="0" borderId="7" xfId="7" quotePrefix="1" applyFont="1" applyBorder="1" applyAlignment="1">
      <alignment horizontal="left"/>
    </xf>
    <xf numFmtId="193" fontId="18" fillId="0" borderId="7" xfId="8" applyNumberFormat="1" applyFont="1" applyBorder="1"/>
    <xf numFmtId="0" fontId="22" fillId="0" borderId="7" xfId="7" applyFont="1" applyBorder="1"/>
    <xf numFmtId="193" fontId="18" fillId="2" borderId="7" xfId="8" applyNumberFormat="1" applyFont="1" applyFill="1" applyBorder="1"/>
    <xf numFmtId="0" fontId="23" fillId="2" borderId="7" xfId="7" applyFont="1" applyFill="1" applyBorder="1" applyAlignment="1">
      <alignment horizontal="left" indent="1"/>
    </xf>
    <xf numFmtId="193" fontId="23" fillId="2" borderId="7" xfId="8" applyNumberFormat="1" applyFont="1" applyFill="1" applyBorder="1"/>
    <xf numFmtId="0" fontId="23" fillId="2" borderId="7" xfId="7" applyFont="1" applyFill="1" applyBorder="1"/>
    <xf numFmtId="193" fontId="24" fillId="0" borderId="7" xfId="8" applyNumberFormat="1" applyFont="1" applyBorder="1" applyAlignment="1">
      <alignment horizontal="right" vertical="distributed" indent="1"/>
    </xf>
    <xf numFmtId="0" fontId="18" fillId="0" borderId="7" xfId="7" quotePrefix="1" applyFont="1" applyBorder="1" applyAlignment="1">
      <alignment horizontal="left"/>
    </xf>
    <xf numFmtId="0" fontId="23" fillId="0" borderId="0" xfId="7" applyFont="1"/>
    <xf numFmtId="193" fontId="23" fillId="2" borderId="6" xfId="8" applyNumberFormat="1" applyFont="1" applyFill="1" applyBorder="1"/>
    <xf numFmtId="0" fontId="25" fillId="0" borderId="0" xfId="7" applyFont="1"/>
    <xf numFmtId="0" fontId="25" fillId="0" borderId="7" xfId="7" applyFont="1" applyBorder="1" applyAlignment="1">
      <alignment horizontal="left"/>
    </xf>
    <xf numFmtId="193" fontId="26" fillId="0" borderId="6" xfId="8" applyNumberFormat="1" applyFont="1" applyBorder="1"/>
    <xf numFmtId="0" fontId="25" fillId="0" borderId="11" xfId="7" applyFont="1" applyBorder="1" applyAlignment="1">
      <alignment horizontal="left"/>
    </xf>
    <xf numFmtId="0" fontId="18" fillId="0" borderId="0" xfId="7" applyFont="1" applyAlignment="1">
      <alignment horizontal="center"/>
    </xf>
    <xf numFmtId="0" fontId="22" fillId="3" borderId="3" xfId="7" applyFont="1" applyFill="1" applyBorder="1" applyAlignment="1">
      <alignment horizontal="center" vertical="center" wrapText="1"/>
    </xf>
    <xf numFmtId="0" fontId="22" fillId="3" borderId="4" xfId="7" applyFont="1" applyFill="1" applyBorder="1" applyAlignment="1">
      <alignment horizontal="center" vertical="center"/>
    </xf>
    <xf numFmtId="0" fontId="22" fillId="3" borderId="10" xfId="7" applyFont="1" applyFill="1" applyBorder="1" applyAlignment="1">
      <alignment horizontal="center" vertical="center" wrapText="1"/>
    </xf>
    <xf numFmtId="0" fontId="22" fillId="3" borderId="11" xfId="7" applyFont="1" applyFill="1" applyBorder="1" applyAlignment="1">
      <alignment horizontal="center" vertical="center"/>
    </xf>
    <xf numFmtId="193" fontId="27" fillId="0" borderId="0" xfId="8" applyNumberFormat="1" applyFont="1" applyAlignment="1"/>
  </cellXfs>
  <cellStyles count="9">
    <cellStyle name="เครื่องหมายจุลภาค" xfId="3" builtinId="3"/>
    <cellStyle name="เครื่องหมายจุลภาค 2" xfId="1"/>
    <cellStyle name="เครื่องหมายจุลภาค 3" xfId="5"/>
    <cellStyle name="เครื่องหมายจุลภาค 4" xfId="8"/>
    <cellStyle name="ปกติ" xfId="0" builtinId="0"/>
    <cellStyle name="ปกติ 2" xfId="2"/>
    <cellStyle name="ปกติ 2 2" xfId="6"/>
    <cellStyle name="ปกติ 3" xfId="4"/>
    <cellStyle name="ปกติ_รวมกทม.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13</xdr:row>
      <xdr:rowOff>0</xdr:rowOff>
    </xdr:from>
    <xdr:to>
      <xdr:col>13</xdr:col>
      <xdr:colOff>320040</xdr:colOff>
      <xdr:row>27</xdr:row>
      <xdr:rowOff>109108</xdr:rowOff>
    </xdr:to>
    <xdr:grpSp>
      <xdr:nvGrpSpPr>
        <xdr:cNvPr id="6" name="Group 8"/>
        <xdr:cNvGrpSpPr/>
      </xdr:nvGrpSpPr>
      <xdr:grpSpPr>
        <a:xfrm>
          <a:off x="8591550" y="3048000"/>
          <a:ext cx="377190" cy="3338083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161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1762125</xdr:colOff>
      <xdr:row>24</xdr:row>
      <xdr:rowOff>0</xdr:rowOff>
    </xdr:from>
    <xdr:to>
      <xdr:col>12</xdr:col>
      <xdr:colOff>114300</xdr:colOff>
      <xdr:row>24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315200" y="66294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1836420</xdr:colOff>
      <xdr:row>0</xdr:row>
      <xdr:rowOff>30480</xdr:rowOff>
    </xdr:from>
    <xdr:to>
      <xdr:col>12</xdr:col>
      <xdr:colOff>220980</xdr:colOff>
      <xdr:row>10</xdr:row>
      <xdr:rowOff>60960</xdr:rowOff>
    </xdr:to>
    <xdr:grpSp>
      <xdr:nvGrpSpPr>
        <xdr:cNvPr id="7" name="Group 8"/>
        <xdr:cNvGrpSpPr/>
      </xdr:nvGrpSpPr>
      <xdr:grpSpPr>
        <a:xfrm>
          <a:off x="8526780" y="30480"/>
          <a:ext cx="365760" cy="2446020"/>
          <a:chOff x="9639300" y="66675"/>
          <a:chExt cx="400050" cy="2466975"/>
        </a:xfrm>
      </xdr:grpSpPr>
      <xdr:grpSp>
        <xdr:nvGrpSpPr>
          <xdr:cNvPr id="8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162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76199</xdr:colOff>
      <xdr:row>13</xdr:row>
      <xdr:rowOff>185057</xdr:rowOff>
    </xdr:from>
    <xdr:to>
      <xdr:col>15</xdr:col>
      <xdr:colOff>453389</xdr:colOff>
      <xdr:row>28</xdr:row>
      <xdr:rowOff>213883</xdr:rowOff>
    </xdr:to>
    <xdr:grpSp>
      <xdr:nvGrpSpPr>
        <xdr:cNvPr id="6" name="Group 8"/>
        <xdr:cNvGrpSpPr/>
      </xdr:nvGrpSpPr>
      <xdr:grpSpPr>
        <a:xfrm>
          <a:off x="8926285" y="3287486"/>
          <a:ext cx="377190" cy="3338083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121920</xdr:colOff>
      <xdr:row>0</xdr:row>
      <xdr:rowOff>137160</xdr:rowOff>
    </xdr:from>
    <xdr:to>
      <xdr:col>21</xdr:col>
      <xdr:colOff>167640</xdr:colOff>
      <xdr:row>11</xdr:row>
      <xdr:rowOff>236220</xdr:rowOff>
    </xdr:to>
    <xdr:grpSp>
      <xdr:nvGrpSpPr>
        <xdr:cNvPr id="14" name="Group 8"/>
        <xdr:cNvGrpSpPr/>
      </xdr:nvGrpSpPr>
      <xdr:grpSpPr>
        <a:xfrm>
          <a:off x="11148060" y="137160"/>
          <a:ext cx="365760" cy="2446020"/>
          <a:chOff x="9639300" y="66675"/>
          <a:chExt cx="400050" cy="2466975"/>
        </a:xfrm>
      </xdr:grpSpPr>
      <xdr:grpSp>
        <xdr:nvGrpSpPr>
          <xdr:cNvPr id="15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>
    <xdr:from>
      <xdr:col>19</xdr:col>
      <xdr:colOff>1440180</xdr:colOff>
      <xdr:row>55</xdr:row>
      <xdr:rowOff>175260</xdr:rowOff>
    </xdr:from>
    <xdr:to>
      <xdr:col>21</xdr:col>
      <xdr:colOff>34290</xdr:colOff>
      <xdr:row>68</xdr:row>
      <xdr:rowOff>523</xdr:rowOff>
    </xdr:to>
    <xdr:grpSp>
      <xdr:nvGrpSpPr>
        <xdr:cNvPr id="19" name="Group 8"/>
        <xdr:cNvGrpSpPr/>
      </xdr:nvGrpSpPr>
      <xdr:grpSpPr>
        <a:xfrm>
          <a:off x="11003280" y="13441680"/>
          <a:ext cx="377190" cy="3338083"/>
          <a:chOff x="9525000" y="3076575"/>
          <a:chExt cx="409575" cy="3334619"/>
        </a:xfrm>
      </xdr:grpSpPr>
      <xdr:grpSp>
        <xdr:nvGrpSpPr>
          <xdr:cNvPr id="20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20</xdr:col>
      <xdr:colOff>99060</xdr:colOff>
      <xdr:row>69</xdr:row>
      <xdr:rowOff>144780</xdr:rowOff>
    </xdr:from>
    <xdr:to>
      <xdr:col>21</xdr:col>
      <xdr:colOff>144780</xdr:colOff>
      <xdr:row>81</xdr:row>
      <xdr:rowOff>83820</xdr:rowOff>
    </xdr:to>
    <xdr:grpSp>
      <xdr:nvGrpSpPr>
        <xdr:cNvPr id="24" name="Group 8"/>
        <xdr:cNvGrpSpPr/>
      </xdr:nvGrpSpPr>
      <xdr:grpSpPr>
        <a:xfrm>
          <a:off x="11125200" y="17693640"/>
          <a:ext cx="365760" cy="2446020"/>
          <a:chOff x="9639300" y="66675"/>
          <a:chExt cx="400050" cy="2466975"/>
        </a:xfrm>
      </xdr:grpSpPr>
      <xdr:grpSp>
        <xdr:nvGrpSpPr>
          <xdr:cNvPr id="25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2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127000</xdr:colOff>
      <xdr:row>12</xdr:row>
      <xdr:rowOff>209550</xdr:rowOff>
    </xdr:from>
    <xdr:to>
      <xdr:col>15</xdr:col>
      <xdr:colOff>167640</xdr:colOff>
      <xdr:row>24</xdr:row>
      <xdr:rowOff>80533</xdr:rowOff>
    </xdr:to>
    <xdr:grpSp>
      <xdr:nvGrpSpPr>
        <xdr:cNvPr id="10" name="Group 8"/>
        <xdr:cNvGrpSpPr/>
      </xdr:nvGrpSpPr>
      <xdr:grpSpPr>
        <a:xfrm>
          <a:off x="9607550" y="3130550"/>
          <a:ext cx="377190" cy="3338083"/>
          <a:chOff x="9525000" y="3076575"/>
          <a:chExt cx="409575" cy="3334619"/>
        </a:xfrm>
      </xdr:grpSpPr>
      <xdr:grpSp>
        <xdr:nvGrpSpPr>
          <xdr:cNvPr id="11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14</xdr:col>
      <xdr:colOff>184150</xdr:colOff>
      <xdr:row>26</xdr:row>
      <xdr:rowOff>209550</xdr:rowOff>
    </xdr:from>
    <xdr:to>
      <xdr:col>15</xdr:col>
      <xdr:colOff>213360</xdr:colOff>
      <xdr:row>37</xdr:row>
      <xdr:rowOff>115570</xdr:rowOff>
    </xdr:to>
    <xdr:grpSp>
      <xdr:nvGrpSpPr>
        <xdr:cNvPr id="15" name="Group 8"/>
        <xdr:cNvGrpSpPr/>
      </xdr:nvGrpSpPr>
      <xdr:grpSpPr>
        <a:xfrm>
          <a:off x="9664700" y="7556500"/>
          <a:ext cx="365760" cy="2446020"/>
          <a:chOff x="9639300" y="66675"/>
          <a:chExt cx="400050" cy="2466975"/>
        </a:xfrm>
      </xdr:grpSpPr>
      <xdr:grpSp>
        <xdr:nvGrpSpPr>
          <xdr:cNvPr id="16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15</xdr:row>
      <xdr:rowOff>266700</xdr:rowOff>
    </xdr:from>
    <xdr:to>
      <xdr:col>18</xdr:col>
      <xdr:colOff>415290</xdr:colOff>
      <xdr:row>30</xdr:row>
      <xdr:rowOff>54209</xdr:rowOff>
    </xdr:to>
    <xdr:grpSp>
      <xdr:nvGrpSpPr>
        <xdr:cNvPr id="6" name="Group 8"/>
        <xdr:cNvGrpSpPr/>
      </xdr:nvGrpSpPr>
      <xdr:grpSpPr>
        <a:xfrm>
          <a:off x="9593580" y="3246120"/>
          <a:ext cx="377190" cy="3315569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251460</xdr:colOff>
      <xdr:row>0</xdr:row>
      <xdr:rowOff>0</xdr:rowOff>
    </xdr:from>
    <xdr:to>
      <xdr:col>12</xdr:col>
      <xdr:colOff>175260</xdr:colOff>
      <xdr:row>9</xdr:row>
      <xdr:rowOff>144780</xdr:rowOff>
    </xdr:to>
    <xdr:grpSp>
      <xdr:nvGrpSpPr>
        <xdr:cNvPr id="6" name="Group 8"/>
        <xdr:cNvGrpSpPr/>
      </xdr:nvGrpSpPr>
      <xdr:grpSpPr>
        <a:xfrm>
          <a:off x="8778240" y="0"/>
          <a:ext cx="365760" cy="2446020"/>
          <a:chOff x="9639300" y="66675"/>
          <a:chExt cx="400050" cy="2466975"/>
        </a:xfrm>
      </xdr:grpSpPr>
      <xdr:grpSp>
        <xdr:nvGrpSpPr>
          <xdr:cNvPr id="7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opLeftCell="E12" zoomScale="80" zoomScaleNormal="80" workbookViewId="0">
      <selection activeCell="K17" sqref="K17"/>
    </sheetView>
  </sheetViews>
  <sheetFormatPr defaultColWidth="9.125" defaultRowHeight="18"/>
  <cols>
    <col min="1" max="1" width="1.875" style="2" customWidth="1"/>
    <col min="2" max="2" width="6" style="2" customWidth="1"/>
    <col min="3" max="3" width="5.25" style="2" customWidth="1"/>
    <col min="4" max="4" width="19.25" style="2" customWidth="1"/>
    <col min="5" max="9" width="14.125" style="2" customWidth="1"/>
    <col min="10" max="10" width="0.875" style="2" customWidth="1"/>
    <col min="11" max="11" width="32" style="2" customWidth="1"/>
    <col min="12" max="12" width="2.25" style="1" customWidth="1"/>
    <col min="13" max="13" width="4.125" style="1" customWidth="1"/>
    <col min="14" max="16384" width="9.125" style="1"/>
  </cols>
  <sheetData>
    <row r="1" spans="1:12" s="33" customFormat="1">
      <c r="A1" s="31"/>
      <c r="B1" s="31" t="s">
        <v>51</v>
      </c>
      <c r="C1" s="32"/>
      <c r="D1" s="31" t="s">
        <v>375</v>
      </c>
      <c r="E1" s="31"/>
      <c r="F1" s="31"/>
      <c r="G1" s="31"/>
      <c r="H1" s="31"/>
      <c r="I1" s="31"/>
      <c r="J1" s="31"/>
      <c r="K1" s="31"/>
    </row>
    <row r="2" spans="1:12" s="15" customFormat="1">
      <c r="A2" s="30"/>
      <c r="B2" s="31" t="s">
        <v>50</v>
      </c>
      <c r="C2" s="32"/>
      <c r="D2" s="31" t="s">
        <v>376</v>
      </c>
      <c r="E2" s="30"/>
      <c r="F2" s="30"/>
      <c r="G2" s="30"/>
      <c r="H2" s="30"/>
      <c r="I2" s="30"/>
      <c r="J2" s="30"/>
      <c r="K2" s="30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>
      <c r="A4" s="259" t="s">
        <v>49</v>
      </c>
      <c r="B4" s="260"/>
      <c r="C4" s="260"/>
      <c r="D4" s="261"/>
      <c r="E4" s="29" t="s">
        <v>48</v>
      </c>
      <c r="F4" s="29" t="s">
        <v>47</v>
      </c>
      <c r="G4" s="29" t="s">
        <v>46</v>
      </c>
      <c r="H4" s="29" t="s">
        <v>45</v>
      </c>
      <c r="I4" s="29" t="s">
        <v>332</v>
      </c>
      <c r="J4" s="29"/>
      <c r="K4" s="260" t="s">
        <v>44</v>
      </c>
      <c r="L4" s="1"/>
    </row>
    <row r="5" spans="1:12" s="3" customFormat="1" ht="22.5" customHeight="1">
      <c r="A5" s="262"/>
      <c r="B5" s="262"/>
      <c r="C5" s="262"/>
      <c r="D5" s="263"/>
      <c r="E5" s="28" t="s">
        <v>42</v>
      </c>
      <c r="F5" s="28" t="s">
        <v>41</v>
      </c>
      <c r="G5" s="28" t="s">
        <v>40</v>
      </c>
      <c r="H5" s="28" t="s">
        <v>39</v>
      </c>
      <c r="I5" s="28" t="s">
        <v>333</v>
      </c>
      <c r="J5" s="27"/>
      <c r="K5" s="262"/>
      <c r="L5" s="20"/>
    </row>
    <row r="6" spans="1:12" s="3" customFormat="1" ht="3" customHeight="1">
      <c r="A6" s="21"/>
      <c r="B6" s="21"/>
      <c r="C6" s="21"/>
      <c r="D6" s="26"/>
      <c r="E6" s="22"/>
      <c r="F6" s="25"/>
      <c r="G6" s="24"/>
      <c r="H6" s="23"/>
      <c r="I6" s="23"/>
      <c r="J6" s="22"/>
      <c r="K6" s="21"/>
      <c r="L6" s="20"/>
    </row>
    <row r="7" spans="1:12" s="15" customFormat="1" ht="24" customHeight="1">
      <c r="A7" s="264" t="s">
        <v>38</v>
      </c>
      <c r="B7" s="264"/>
      <c r="C7" s="264"/>
      <c r="D7" s="265"/>
      <c r="E7" s="19">
        <v>979198</v>
      </c>
      <c r="F7" s="18">
        <v>1183100</v>
      </c>
      <c r="G7" s="18">
        <v>1225132</v>
      </c>
      <c r="H7" s="18">
        <v>1244357</v>
      </c>
      <c r="I7" s="18">
        <f>SUM(I8:I24)</f>
        <v>1269710</v>
      </c>
      <c r="J7" s="17"/>
      <c r="K7" s="16" t="s">
        <v>37</v>
      </c>
    </row>
    <row r="8" spans="1:12" s="3" customFormat="1" ht="21" customHeight="1">
      <c r="A8" s="3" t="s">
        <v>36</v>
      </c>
      <c r="C8" s="14"/>
      <c r="D8" s="13"/>
      <c r="E8" s="12">
        <v>187974</v>
      </c>
      <c r="F8" s="11">
        <v>180001</v>
      </c>
      <c r="G8" s="11">
        <v>195823</v>
      </c>
      <c r="H8" s="11">
        <v>209219</v>
      </c>
      <c r="I8" s="11">
        <v>225024</v>
      </c>
      <c r="J8" s="10"/>
      <c r="K8" s="3" t="s">
        <v>35</v>
      </c>
    </row>
    <row r="9" spans="1:12" s="3" customFormat="1" ht="21" customHeight="1">
      <c r="A9" s="3" t="s">
        <v>34</v>
      </c>
      <c r="C9" s="14"/>
      <c r="D9" s="13"/>
      <c r="E9" s="11">
        <v>10547</v>
      </c>
      <c r="F9" s="11">
        <v>9541</v>
      </c>
      <c r="G9" s="11">
        <v>9554</v>
      </c>
      <c r="H9" s="11">
        <v>9420</v>
      </c>
      <c r="I9" s="11">
        <v>9366</v>
      </c>
      <c r="J9" s="10"/>
      <c r="K9" s="3" t="s">
        <v>33</v>
      </c>
    </row>
    <row r="10" spans="1:12" s="3" customFormat="1" ht="21" customHeight="1">
      <c r="A10" s="3" t="s">
        <v>32</v>
      </c>
      <c r="C10" s="14"/>
      <c r="D10" s="13"/>
      <c r="E10" s="11">
        <v>217831</v>
      </c>
      <c r="F10" s="11">
        <v>216094</v>
      </c>
      <c r="G10" s="11">
        <v>225071</v>
      </c>
      <c r="H10" s="11">
        <v>230845</v>
      </c>
      <c r="I10" s="11">
        <v>236647</v>
      </c>
      <c r="J10" s="10"/>
      <c r="K10" s="3" t="s">
        <v>31</v>
      </c>
    </row>
    <row r="11" spans="1:12" s="3" customFormat="1" ht="21" customHeight="1">
      <c r="A11" s="3" t="s">
        <v>30</v>
      </c>
      <c r="C11" s="14"/>
      <c r="D11" s="13"/>
      <c r="E11" s="12">
        <v>9</v>
      </c>
      <c r="F11" s="11">
        <v>13</v>
      </c>
      <c r="G11" s="11">
        <v>15</v>
      </c>
      <c r="H11" s="11">
        <v>14</v>
      </c>
      <c r="I11" s="11">
        <v>13</v>
      </c>
      <c r="J11" s="10"/>
      <c r="K11" s="3" t="s">
        <v>29</v>
      </c>
    </row>
    <row r="12" spans="1:12" s="3" customFormat="1" ht="21" customHeight="1">
      <c r="A12" s="3" t="s">
        <v>28</v>
      </c>
      <c r="C12" s="14"/>
      <c r="D12" s="13"/>
      <c r="E12" s="12" t="s">
        <v>15</v>
      </c>
      <c r="F12" s="11" t="s">
        <v>15</v>
      </c>
      <c r="G12" s="11">
        <v>1</v>
      </c>
      <c r="H12" s="11" t="s">
        <v>15</v>
      </c>
      <c r="I12" s="11">
        <v>0</v>
      </c>
      <c r="J12" s="10"/>
      <c r="K12" s="3" t="s">
        <v>27</v>
      </c>
    </row>
    <row r="13" spans="1:12" s="3" customFormat="1" ht="21" customHeight="1">
      <c r="A13" s="3" t="s">
        <v>26</v>
      </c>
      <c r="C13" s="14"/>
      <c r="D13" s="13"/>
      <c r="E13" s="12">
        <v>100</v>
      </c>
      <c r="F13" s="11">
        <v>92</v>
      </c>
      <c r="G13" s="11">
        <v>117</v>
      </c>
      <c r="H13" s="11">
        <v>122</v>
      </c>
      <c r="I13" s="11">
        <v>134</v>
      </c>
      <c r="J13" s="10"/>
      <c r="K13" s="3" t="s">
        <v>25</v>
      </c>
    </row>
    <row r="14" spans="1:12" s="3" customFormat="1" ht="21" customHeight="1">
      <c r="A14" s="3" t="s">
        <v>24</v>
      </c>
      <c r="C14" s="14"/>
      <c r="D14" s="13"/>
      <c r="E14" s="12" t="s">
        <v>15</v>
      </c>
      <c r="F14" s="11" t="s">
        <v>15</v>
      </c>
      <c r="G14" s="11" t="s">
        <v>15</v>
      </c>
      <c r="H14" s="11" t="s">
        <v>15</v>
      </c>
      <c r="I14" s="11">
        <v>0</v>
      </c>
      <c r="J14" s="10"/>
      <c r="K14" s="3" t="s">
        <v>23</v>
      </c>
    </row>
    <row r="15" spans="1:12" s="3" customFormat="1" ht="21" customHeight="1">
      <c r="A15" s="3" t="s">
        <v>22</v>
      </c>
      <c r="C15" s="14"/>
      <c r="D15" s="13"/>
      <c r="E15" s="12">
        <v>743</v>
      </c>
      <c r="F15" s="11">
        <v>798</v>
      </c>
      <c r="G15" s="11">
        <v>787</v>
      </c>
      <c r="H15" s="11">
        <v>764</v>
      </c>
      <c r="I15" s="11">
        <v>765</v>
      </c>
      <c r="J15" s="10"/>
      <c r="K15" s="3" t="s">
        <v>21</v>
      </c>
    </row>
    <row r="16" spans="1:12" s="3" customFormat="1" ht="21" customHeight="1">
      <c r="A16" s="3" t="s">
        <v>20</v>
      </c>
      <c r="C16" s="14"/>
      <c r="D16" s="13"/>
      <c r="E16" s="12">
        <v>2</v>
      </c>
      <c r="F16" s="11" t="s">
        <v>15</v>
      </c>
      <c r="G16" s="11" t="s">
        <v>15</v>
      </c>
      <c r="H16" s="11" t="s">
        <v>15</v>
      </c>
      <c r="I16" s="11">
        <v>0</v>
      </c>
      <c r="J16" s="10"/>
      <c r="K16" s="3" t="s">
        <v>19</v>
      </c>
    </row>
    <row r="17" spans="1:15" s="3" customFormat="1" ht="21" customHeight="1">
      <c r="A17" s="3" t="s">
        <v>18</v>
      </c>
      <c r="C17" s="14"/>
      <c r="D17" s="13"/>
      <c r="E17" s="12" t="s">
        <v>15</v>
      </c>
      <c r="F17" s="11" t="s">
        <v>15</v>
      </c>
      <c r="G17" s="11" t="s">
        <v>15</v>
      </c>
      <c r="H17" s="11" t="s">
        <v>15</v>
      </c>
      <c r="I17" s="11">
        <v>0</v>
      </c>
      <c r="J17" s="10"/>
      <c r="K17" s="3" t="s">
        <v>17</v>
      </c>
    </row>
    <row r="18" spans="1:15" s="3" customFormat="1" ht="21" customHeight="1">
      <c r="A18" s="3" t="s">
        <v>16</v>
      </c>
      <c r="C18" s="14"/>
      <c r="D18" s="13"/>
      <c r="E18" s="12" t="s">
        <v>15</v>
      </c>
      <c r="F18" s="11" t="s">
        <v>15</v>
      </c>
      <c r="G18" s="11" t="s">
        <v>15</v>
      </c>
      <c r="H18" s="11" t="s">
        <v>15</v>
      </c>
      <c r="I18" s="11">
        <v>0</v>
      </c>
      <c r="J18" s="10"/>
      <c r="K18" s="3" t="s">
        <v>14</v>
      </c>
    </row>
    <row r="19" spans="1:15" s="3" customFormat="1" ht="21" customHeight="1">
      <c r="A19" s="3" t="s">
        <v>13</v>
      </c>
      <c r="C19" s="14"/>
      <c r="D19" s="13"/>
      <c r="E19" s="12">
        <v>518618</v>
      </c>
      <c r="F19" s="11">
        <v>701646</v>
      </c>
      <c r="G19" s="11">
        <v>711773</v>
      </c>
      <c r="H19" s="11">
        <v>710799</v>
      </c>
      <c r="I19" s="11">
        <v>713299</v>
      </c>
      <c r="J19" s="10"/>
      <c r="K19" s="3" t="s">
        <v>12</v>
      </c>
    </row>
    <row r="20" spans="1:15" s="3" customFormat="1" ht="21" customHeight="1">
      <c r="A20" s="3" t="s">
        <v>11</v>
      </c>
      <c r="C20" s="14"/>
      <c r="D20" s="13"/>
      <c r="E20" s="12">
        <v>16034</v>
      </c>
      <c r="F20" s="11">
        <v>30323</v>
      </c>
      <c r="G20" s="11">
        <v>33659</v>
      </c>
      <c r="H20" s="11">
        <v>34480</v>
      </c>
      <c r="I20" s="11">
        <v>35536</v>
      </c>
      <c r="J20" s="10"/>
      <c r="K20" s="3" t="s">
        <v>10</v>
      </c>
    </row>
    <row r="21" spans="1:15" s="3" customFormat="1" ht="21" customHeight="1">
      <c r="A21" s="3" t="s">
        <v>9</v>
      </c>
      <c r="C21" s="14"/>
      <c r="D21" s="13"/>
      <c r="E21" s="12">
        <v>328</v>
      </c>
      <c r="F21" s="11">
        <v>354</v>
      </c>
      <c r="G21" s="11">
        <v>375</v>
      </c>
      <c r="H21" s="11">
        <v>398</v>
      </c>
      <c r="I21" s="11">
        <v>401</v>
      </c>
      <c r="J21" s="10"/>
      <c r="K21" s="3" t="s">
        <v>8</v>
      </c>
    </row>
    <row r="22" spans="1:15" s="3" customFormat="1" ht="21" customHeight="1">
      <c r="A22" s="3" t="s">
        <v>7</v>
      </c>
      <c r="C22" s="14"/>
      <c r="D22" s="13"/>
      <c r="E22" s="12">
        <v>26072</v>
      </c>
      <c r="F22" s="11">
        <v>41190</v>
      </c>
      <c r="G22" s="11">
        <v>44697</v>
      </c>
      <c r="H22" s="11">
        <v>45149</v>
      </c>
      <c r="I22" s="11">
        <v>45528</v>
      </c>
      <c r="J22" s="10"/>
      <c r="K22" s="3" t="s">
        <v>6</v>
      </c>
    </row>
    <row r="23" spans="1:15" s="3" customFormat="1" ht="21" customHeight="1">
      <c r="A23" s="3" t="s">
        <v>5</v>
      </c>
      <c r="C23" s="14"/>
      <c r="D23" s="13"/>
      <c r="E23" s="12">
        <v>177</v>
      </c>
      <c r="F23" s="11">
        <v>655</v>
      </c>
      <c r="G23" s="11">
        <v>688</v>
      </c>
      <c r="H23" s="11">
        <v>686</v>
      </c>
      <c r="I23" s="11">
        <v>696</v>
      </c>
      <c r="J23" s="10"/>
      <c r="K23" s="3" t="s">
        <v>4</v>
      </c>
    </row>
    <row r="24" spans="1:15" s="3" customFormat="1" ht="21" customHeight="1">
      <c r="A24" s="3" t="s">
        <v>3</v>
      </c>
      <c r="C24" s="14"/>
      <c r="D24" s="13"/>
      <c r="E24" s="12">
        <v>763</v>
      </c>
      <c r="F24" s="11">
        <v>2393</v>
      </c>
      <c r="G24" s="11">
        <v>2572</v>
      </c>
      <c r="H24" s="11">
        <v>2461</v>
      </c>
      <c r="I24" s="11">
        <v>2301</v>
      </c>
      <c r="J24" s="10"/>
      <c r="K24" s="3" t="s">
        <v>2</v>
      </c>
    </row>
    <row r="25" spans="1:15" s="3" customFormat="1" ht="3" customHeight="1">
      <c r="A25" s="6"/>
      <c r="B25" s="6"/>
      <c r="C25" s="6"/>
      <c r="D25" s="8"/>
      <c r="E25" s="9"/>
      <c r="F25" s="8"/>
      <c r="G25" s="6"/>
      <c r="H25" s="6"/>
      <c r="I25" s="6"/>
      <c r="J25" s="7"/>
      <c r="K25" s="6"/>
    </row>
    <row r="26" spans="1:15" s="3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5" s="3" customFormat="1" ht="17.399999999999999">
      <c r="A27" s="4"/>
      <c r="B27" s="4" t="s">
        <v>1</v>
      </c>
      <c r="C27" s="4"/>
      <c r="D27" s="4"/>
      <c r="E27" s="4"/>
      <c r="G27" s="4"/>
      <c r="H27" s="4"/>
      <c r="I27" s="4"/>
      <c r="J27" s="4"/>
      <c r="K27" s="4"/>
    </row>
    <row r="28" spans="1:15" s="3" customFormat="1" ht="17.399999999999999">
      <c r="A28" s="4"/>
      <c r="B28" s="4" t="s">
        <v>0</v>
      </c>
      <c r="C28" s="4"/>
      <c r="D28" s="4"/>
      <c r="E28" s="4"/>
      <c r="F28" s="4"/>
      <c r="G28" s="4"/>
      <c r="H28" s="4"/>
      <c r="I28" s="4"/>
      <c r="J28" s="5"/>
      <c r="K28" s="4"/>
    </row>
    <row r="29" spans="1:15">
      <c r="K29" s="3"/>
      <c r="O29" s="3"/>
    </row>
  </sheetData>
  <mergeCells count="3">
    <mergeCell ref="A4:D5"/>
    <mergeCell ref="A7:D7"/>
    <mergeCell ref="K4:K5"/>
  </mergeCells>
  <pageMargins left="0.86614173228346458" right="0.35433070866141736" top="0.78740157480314965" bottom="0.59055118110236227" header="0.51181102362204722" footer="0.51181102362204722"/>
  <pageSetup paperSize="9" scale="95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6"/>
  <sheetViews>
    <sheetView showGridLines="0" tabSelected="1" topLeftCell="G1" workbookViewId="0">
      <selection activeCell="I6" sqref="I6"/>
    </sheetView>
  </sheetViews>
  <sheetFormatPr defaultColWidth="9.125" defaultRowHeight="18"/>
  <cols>
    <col min="1" max="1" width="1.875" style="2" customWidth="1"/>
    <col min="2" max="2" width="6" style="2" customWidth="1"/>
    <col min="3" max="3" width="5.25" style="2" customWidth="1"/>
    <col min="4" max="4" width="20.125" style="2" customWidth="1"/>
    <col min="5" max="9" width="15.125" style="2" customWidth="1"/>
    <col min="10" max="10" width="0.875" style="2" customWidth="1"/>
    <col min="11" max="11" width="30.25" style="2" customWidth="1"/>
    <col min="12" max="12" width="2.25" style="1" customWidth="1"/>
    <col min="13" max="13" width="4.125" style="1" customWidth="1"/>
    <col min="14" max="16384" width="9.125" style="1"/>
  </cols>
  <sheetData>
    <row r="1" spans="1:12" s="48" customFormat="1">
      <c r="A1" s="49"/>
      <c r="B1" s="49" t="s">
        <v>56</v>
      </c>
      <c r="C1" s="47"/>
      <c r="D1" s="49" t="s">
        <v>330</v>
      </c>
      <c r="E1" s="49"/>
      <c r="F1" s="49"/>
      <c r="G1" s="49"/>
      <c r="H1" s="49"/>
      <c r="I1" s="49"/>
      <c r="J1" s="49"/>
      <c r="K1" s="49"/>
    </row>
    <row r="2" spans="1:12" s="15" customFormat="1">
      <c r="A2" s="30"/>
      <c r="B2" s="31" t="s">
        <v>55</v>
      </c>
      <c r="C2" s="47"/>
      <c r="D2" s="31" t="s">
        <v>331</v>
      </c>
      <c r="E2" s="30"/>
      <c r="F2" s="30"/>
      <c r="G2" s="30"/>
      <c r="H2" s="30"/>
      <c r="I2" s="30"/>
      <c r="J2" s="30"/>
      <c r="K2" s="30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>
      <c r="A4" s="259" t="s">
        <v>49</v>
      </c>
      <c r="B4" s="260"/>
      <c r="C4" s="260"/>
      <c r="D4" s="261"/>
      <c r="E4" s="29" t="s">
        <v>48</v>
      </c>
      <c r="F4" s="29" t="s">
        <v>47</v>
      </c>
      <c r="G4" s="29" t="s">
        <v>54</v>
      </c>
      <c r="H4" s="29" t="s">
        <v>45</v>
      </c>
      <c r="I4" s="29" t="s">
        <v>332</v>
      </c>
      <c r="J4" s="29"/>
      <c r="K4" s="260" t="s">
        <v>44</v>
      </c>
      <c r="L4" s="1"/>
    </row>
    <row r="5" spans="1:12" s="3" customFormat="1" ht="22.5" customHeight="1">
      <c r="A5" s="262"/>
      <c r="B5" s="262"/>
      <c r="C5" s="262"/>
      <c r="D5" s="263"/>
      <c r="E5" s="28" t="s">
        <v>42</v>
      </c>
      <c r="F5" s="28" t="s">
        <v>41</v>
      </c>
      <c r="G5" s="28" t="s">
        <v>40</v>
      </c>
      <c r="H5" s="28" t="s">
        <v>39</v>
      </c>
      <c r="I5" s="28" t="s">
        <v>333</v>
      </c>
      <c r="J5" s="27"/>
      <c r="K5" s="262"/>
      <c r="L5" s="20"/>
    </row>
    <row r="6" spans="1:12" s="15" customFormat="1" ht="27" customHeight="1">
      <c r="A6" s="264" t="s">
        <v>38</v>
      </c>
      <c r="B6" s="264"/>
      <c r="C6" s="264"/>
      <c r="D6" s="265"/>
      <c r="E6" s="46">
        <v>96442</v>
      </c>
      <c r="F6" s="45">
        <v>82095</v>
      </c>
      <c r="G6" s="44">
        <v>73707</v>
      </c>
      <c r="H6" s="43">
        <v>72237</v>
      </c>
      <c r="I6" s="258">
        <v>76304</v>
      </c>
      <c r="J6" s="17"/>
      <c r="K6" s="16" t="s">
        <v>37</v>
      </c>
    </row>
    <row r="7" spans="1:12" s="3" customFormat="1" ht="19.5" customHeight="1">
      <c r="A7" s="3" t="s">
        <v>36</v>
      </c>
      <c r="D7" s="13"/>
      <c r="E7" s="39">
        <v>23069</v>
      </c>
      <c r="F7" s="39">
        <v>15631</v>
      </c>
      <c r="G7" s="38">
        <v>12134</v>
      </c>
      <c r="H7" s="37">
        <v>13078</v>
      </c>
      <c r="I7" s="39">
        <v>15443</v>
      </c>
      <c r="J7" s="10"/>
      <c r="K7" s="3" t="s">
        <v>35</v>
      </c>
    </row>
    <row r="8" spans="1:12" s="3" customFormat="1" ht="19.5" customHeight="1">
      <c r="A8" s="3" t="s">
        <v>34</v>
      </c>
      <c r="D8" s="13"/>
      <c r="E8" s="42">
        <v>341</v>
      </c>
      <c r="F8" s="38">
        <v>278</v>
      </c>
      <c r="G8" s="38">
        <v>198</v>
      </c>
      <c r="H8" s="37">
        <v>215</v>
      </c>
      <c r="I8" s="39">
        <v>224</v>
      </c>
      <c r="J8" s="10"/>
      <c r="K8" s="3" t="s">
        <v>33</v>
      </c>
    </row>
    <row r="9" spans="1:12" s="3" customFormat="1" ht="19.5" customHeight="1">
      <c r="A9" s="3" t="s">
        <v>32</v>
      </c>
      <c r="D9" s="13"/>
      <c r="E9" s="41">
        <v>11494</v>
      </c>
      <c r="F9" s="38">
        <v>9593</v>
      </c>
      <c r="G9" s="38">
        <v>7818</v>
      </c>
      <c r="H9" s="37">
        <v>7362</v>
      </c>
      <c r="I9" s="39">
        <v>7939</v>
      </c>
      <c r="J9" s="10"/>
      <c r="K9" s="3" t="s">
        <v>31</v>
      </c>
    </row>
    <row r="10" spans="1:12" s="3" customFormat="1" ht="19.5" customHeight="1">
      <c r="A10" s="3" t="s">
        <v>30</v>
      </c>
      <c r="D10" s="13"/>
      <c r="E10" s="40" t="s">
        <v>15</v>
      </c>
      <c r="F10" s="39" t="s">
        <v>15</v>
      </c>
      <c r="G10" s="38" t="s">
        <v>15</v>
      </c>
      <c r="H10" s="37">
        <v>1</v>
      </c>
      <c r="I10" s="39">
        <v>0</v>
      </c>
      <c r="J10" s="10"/>
      <c r="K10" s="3" t="s">
        <v>29</v>
      </c>
    </row>
    <row r="11" spans="1:12" s="3" customFormat="1" ht="19.5" customHeight="1">
      <c r="A11" s="3" t="s">
        <v>28</v>
      </c>
      <c r="D11" s="13"/>
      <c r="E11" s="40" t="s">
        <v>15</v>
      </c>
      <c r="F11" s="39" t="s">
        <v>15</v>
      </c>
      <c r="G11" s="38" t="s">
        <v>15</v>
      </c>
      <c r="H11" s="37" t="s">
        <v>15</v>
      </c>
      <c r="I11" s="39">
        <v>0</v>
      </c>
      <c r="J11" s="10"/>
      <c r="K11" s="3" t="s">
        <v>27</v>
      </c>
    </row>
    <row r="12" spans="1:12" s="3" customFormat="1" ht="19.5" customHeight="1">
      <c r="A12" s="3" t="s">
        <v>26</v>
      </c>
      <c r="D12" s="13"/>
      <c r="E12" s="40">
        <v>10</v>
      </c>
      <c r="F12" s="39">
        <v>11</v>
      </c>
      <c r="G12" s="38">
        <v>18</v>
      </c>
      <c r="H12" s="37">
        <v>11</v>
      </c>
      <c r="I12" s="39">
        <v>22</v>
      </c>
      <c r="J12" s="10"/>
      <c r="K12" s="3" t="s">
        <v>25</v>
      </c>
    </row>
    <row r="13" spans="1:12" s="3" customFormat="1" ht="19.5" customHeight="1">
      <c r="A13" s="3" t="s">
        <v>24</v>
      </c>
      <c r="D13" s="13"/>
      <c r="E13" s="40" t="s">
        <v>15</v>
      </c>
      <c r="F13" s="39" t="s">
        <v>15</v>
      </c>
      <c r="G13" s="38" t="s">
        <v>15</v>
      </c>
      <c r="H13" s="37" t="s">
        <v>15</v>
      </c>
      <c r="I13" s="39">
        <v>0</v>
      </c>
      <c r="J13" s="10"/>
      <c r="K13" s="3" t="s">
        <v>23</v>
      </c>
    </row>
    <row r="14" spans="1:12" s="3" customFormat="1" ht="19.5" customHeight="1">
      <c r="A14" s="3" t="s">
        <v>22</v>
      </c>
      <c r="D14" s="13"/>
      <c r="E14" s="40">
        <v>5</v>
      </c>
      <c r="F14" s="39">
        <v>26</v>
      </c>
      <c r="G14" s="38">
        <v>3</v>
      </c>
      <c r="H14" s="37">
        <v>7</v>
      </c>
      <c r="I14" s="39">
        <v>14</v>
      </c>
      <c r="J14" s="10"/>
      <c r="K14" s="3" t="s">
        <v>21</v>
      </c>
    </row>
    <row r="15" spans="1:12" s="3" customFormat="1" ht="19.5" customHeight="1">
      <c r="A15" s="3" t="s">
        <v>20</v>
      </c>
      <c r="D15" s="13"/>
      <c r="E15" s="40" t="s">
        <v>15</v>
      </c>
      <c r="F15" s="39" t="s">
        <v>15</v>
      </c>
      <c r="G15" s="38" t="s">
        <v>15</v>
      </c>
      <c r="H15" s="37" t="s">
        <v>15</v>
      </c>
      <c r="I15" s="39">
        <v>0</v>
      </c>
      <c r="J15" s="10"/>
      <c r="K15" s="3" t="s">
        <v>19</v>
      </c>
    </row>
    <row r="16" spans="1:12" s="3" customFormat="1" ht="19.5" customHeight="1">
      <c r="A16" s="3" t="s">
        <v>18</v>
      </c>
      <c r="D16" s="13"/>
      <c r="E16" s="40" t="s">
        <v>15</v>
      </c>
      <c r="F16" s="39" t="s">
        <v>15</v>
      </c>
      <c r="G16" s="38" t="s">
        <v>15</v>
      </c>
      <c r="H16" s="37" t="s">
        <v>15</v>
      </c>
      <c r="I16" s="39">
        <v>0</v>
      </c>
      <c r="J16" s="10"/>
      <c r="K16" s="3" t="s">
        <v>17</v>
      </c>
    </row>
    <row r="17" spans="1:12" s="3" customFormat="1" ht="19.5" customHeight="1">
      <c r="A17" s="3" t="s">
        <v>16</v>
      </c>
      <c r="D17" s="13"/>
      <c r="E17" s="40" t="s">
        <v>15</v>
      </c>
      <c r="F17" s="39" t="s">
        <v>15</v>
      </c>
      <c r="G17" s="38" t="s">
        <v>15</v>
      </c>
      <c r="H17" s="37" t="s">
        <v>15</v>
      </c>
      <c r="I17" s="39">
        <v>0</v>
      </c>
      <c r="J17" s="10"/>
      <c r="K17" s="3" t="s">
        <v>14</v>
      </c>
    </row>
    <row r="18" spans="1:12" s="3" customFormat="1" ht="19.5" customHeight="1">
      <c r="A18" s="3" t="s">
        <v>53</v>
      </c>
      <c r="D18" s="13"/>
      <c r="E18" s="40">
        <v>56906</v>
      </c>
      <c r="F18" s="39">
        <v>51806</v>
      </c>
      <c r="G18" s="38">
        <v>49031</v>
      </c>
      <c r="H18" s="37">
        <v>48026</v>
      </c>
      <c r="I18" s="39">
        <v>48918</v>
      </c>
      <c r="J18" s="10"/>
      <c r="K18" s="3" t="s">
        <v>12</v>
      </c>
    </row>
    <row r="19" spans="1:12" s="3" customFormat="1" ht="19.5" customHeight="1">
      <c r="A19" s="3" t="s">
        <v>11</v>
      </c>
      <c r="D19" s="13"/>
      <c r="E19" s="40">
        <v>4510</v>
      </c>
      <c r="F19" s="39">
        <v>4076</v>
      </c>
      <c r="G19" s="38">
        <v>3727</v>
      </c>
      <c r="H19" s="37">
        <v>2960</v>
      </c>
      <c r="I19" s="39">
        <v>3289</v>
      </c>
      <c r="J19" s="10"/>
      <c r="K19" s="3" t="s">
        <v>10</v>
      </c>
    </row>
    <row r="20" spans="1:12" s="3" customFormat="1" ht="19.5" customHeight="1">
      <c r="A20" s="3" t="s">
        <v>9</v>
      </c>
      <c r="D20" s="13"/>
      <c r="E20" s="40">
        <v>13</v>
      </c>
      <c r="F20" s="39">
        <v>16</v>
      </c>
      <c r="G20" s="38">
        <v>27</v>
      </c>
      <c r="H20" s="37">
        <v>26</v>
      </c>
      <c r="I20" s="39">
        <v>13</v>
      </c>
      <c r="J20" s="10"/>
      <c r="K20" s="3" t="s">
        <v>8</v>
      </c>
    </row>
    <row r="21" spans="1:12" s="3" customFormat="1" ht="19.5" customHeight="1">
      <c r="A21" s="3" t="s">
        <v>7</v>
      </c>
      <c r="D21" s="13"/>
      <c r="E21" s="40" t="s">
        <v>15</v>
      </c>
      <c r="F21" s="39">
        <v>570</v>
      </c>
      <c r="G21" s="38">
        <v>671</v>
      </c>
      <c r="H21" s="37">
        <v>476</v>
      </c>
      <c r="I21" s="39">
        <v>361</v>
      </c>
      <c r="J21" s="10"/>
      <c r="K21" s="3" t="s">
        <v>6</v>
      </c>
    </row>
    <row r="22" spans="1:12" s="3" customFormat="1" ht="19.5" customHeight="1">
      <c r="A22" s="3" t="s">
        <v>5</v>
      </c>
      <c r="D22" s="13"/>
      <c r="E22" s="40">
        <v>93</v>
      </c>
      <c r="F22" s="39">
        <v>70</v>
      </c>
      <c r="G22" s="38">
        <v>64</v>
      </c>
      <c r="H22" s="37">
        <v>63</v>
      </c>
      <c r="I22" s="39">
        <v>71</v>
      </c>
      <c r="J22" s="10"/>
      <c r="K22" s="3" t="s">
        <v>4</v>
      </c>
    </row>
    <row r="23" spans="1:12" s="3" customFormat="1" ht="19.5" customHeight="1">
      <c r="A23" s="3" t="s">
        <v>3</v>
      </c>
      <c r="D23" s="13"/>
      <c r="E23" s="40">
        <v>1</v>
      </c>
      <c r="F23" s="39">
        <v>18</v>
      </c>
      <c r="G23" s="38">
        <v>16</v>
      </c>
      <c r="H23" s="37">
        <v>12</v>
      </c>
      <c r="I23" s="39">
        <v>10</v>
      </c>
      <c r="J23" s="10"/>
      <c r="K23" s="3" t="s">
        <v>2</v>
      </c>
    </row>
    <row r="24" spans="1:12" s="3" customFormat="1" ht="3" customHeight="1">
      <c r="A24" s="6"/>
      <c r="B24" s="6"/>
      <c r="C24" s="6"/>
      <c r="D24" s="8"/>
      <c r="E24" s="7"/>
      <c r="F24" s="9"/>
      <c r="G24" s="8"/>
      <c r="H24" s="6"/>
      <c r="I24" s="6"/>
      <c r="J24" s="7"/>
      <c r="K24" s="6"/>
    </row>
    <row r="25" spans="1:12" s="3" customFormat="1" ht="3" customHeight="1"/>
    <row r="26" spans="1:12">
      <c r="A26" s="4" t="s">
        <v>1</v>
      </c>
      <c r="B26" s="4"/>
      <c r="C26" s="4"/>
      <c r="J26" s="36"/>
      <c r="L26" s="2"/>
    </row>
    <row r="27" spans="1:12">
      <c r="A27" s="4" t="s">
        <v>52</v>
      </c>
      <c r="B27" s="4"/>
      <c r="C27" s="4"/>
      <c r="L27" s="2"/>
    </row>
    <row r="28" spans="1:12" ht="21" customHeight="1"/>
    <row r="29" spans="1:12" ht="21" customHeight="1"/>
    <row r="30" spans="1:12" ht="19.5" customHeight="1"/>
    <row r="31" spans="1:12" ht="18.75" customHeight="1"/>
    <row r="32" spans="1:12" ht="18.75" customHeight="1">
      <c r="L32" s="35"/>
    </row>
    <row r="33" spans="12:12" s="1" customFormat="1" ht="17.25" customHeight="1">
      <c r="L33" s="35"/>
    </row>
    <row r="34" spans="12:12" s="1" customFormat="1" ht="17.25" customHeight="1">
      <c r="L34" s="35"/>
    </row>
    <row r="35" spans="12:12" s="1" customFormat="1" ht="17.25" customHeight="1">
      <c r="L35" s="35"/>
    </row>
    <row r="36" spans="12:12" s="1" customFormat="1" ht="18.75" customHeight="1">
      <c r="L36" s="35"/>
    </row>
    <row r="37" spans="12:12" s="1" customFormat="1" ht="17.25" customHeight="1">
      <c r="L37" s="35"/>
    </row>
    <row r="38" spans="12:12" s="1" customFormat="1" ht="17.25" customHeight="1"/>
    <row r="39" spans="12:12" s="1" customFormat="1" ht="17.25" customHeight="1"/>
    <row r="40" spans="12:12" s="1" customFormat="1" ht="17.25" customHeight="1"/>
    <row r="41" spans="12:12" s="1" customFormat="1" ht="17.25" customHeight="1"/>
    <row r="42" spans="12:12" s="1" customFormat="1" ht="17.25" customHeight="1"/>
    <row r="43" spans="12:12" s="1" customFormat="1" ht="17.25" customHeight="1"/>
    <row r="44" spans="12:12" s="1" customFormat="1" ht="17.25" customHeight="1"/>
    <row r="45" spans="12:12" s="1" customFormat="1" ht="18.75" customHeight="1">
      <c r="L45" s="34"/>
    </row>
    <row r="46" spans="12:12" s="1" customFormat="1" ht="17.25" customHeight="1"/>
    <row r="47" spans="12:12" s="1" customFormat="1" ht="17.25" customHeight="1"/>
    <row r="48" spans="12:12" s="1" customFormat="1" ht="17.25" customHeight="1"/>
    <row r="49" spans="12:13" s="1" customFormat="1" ht="17.25" customHeight="1"/>
    <row r="50" spans="12:13" s="1" customFormat="1" ht="17.25" customHeight="1"/>
    <row r="51" spans="12:13" s="1" customFormat="1" ht="17.25" customHeight="1"/>
    <row r="52" spans="12:13" s="1" customFormat="1" ht="17.25" customHeight="1">
      <c r="L52" s="34"/>
    </row>
    <row r="53" spans="12:13" s="1" customFormat="1" ht="17.25" customHeight="1">
      <c r="L53" s="35"/>
      <c r="M53" s="34"/>
    </row>
    <row r="54" spans="12:13" s="1" customFormat="1" ht="2.25" customHeight="1"/>
    <row r="55" spans="12:13" s="1" customFormat="1" ht="18" customHeight="1"/>
    <row r="56" spans="12:13" s="1" customFormat="1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9"/>
  <sheetViews>
    <sheetView showGridLines="0" zoomScale="70" zoomScaleNormal="70" workbookViewId="0">
      <selection activeCell="H7" sqref="H7"/>
    </sheetView>
  </sheetViews>
  <sheetFormatPr defaultColWidth="9.125" defaultRowHeight="18"/>
  <cols>
    <col min="1" max="1" width="1.375" style="2" customWidth="1"/>
    <col min="2" max="2" width="1.75" style="2" customWidth="1"/>
    <col min="3" max="3" width="4.125" style="2" customWidth="1"/>
    <col min="4" max="4" width="5.25" style="2" customWidth="1"/>
    <col min="5" max="5" width="13.25" style="2" customWidth="1"/>
    <col min="6" max="10" width="17.75" style="2" customWidth="1"/>
    <col min="11" max="11" width="1.75" style="2" customWidth="1"/>
    <col min="12" max="12" width="1.75" style="1" customWidth="1"/>
    <col min="13" max="13" width="20.625" style="2" customWidth="1"/>
    <col min="14" max="14" width="2.25" style="2" customWidth="1"/>
    <col min="15" max="15" width="4.375" style="1" customWidth="1"/>
    <col min="16" max="16384" width="9.125" style="1"/>
  </cols>
  <sheetData>
    <row r="1" spans="1:19" s="33" customFormat="1">
      <c r="B1" s="49" t="s">
        <v>75</v>
      </c>
      <c r="C1" s="49"/>
      <c r="D1" s="47"/>
      <c r="E1" s="49" t="s">
        <v>334</v>
      </c>
      <c r="G1" s="49"/>
      <c r="K1" s="31"/>
      <c r="M1" s="31"/>
      <c r="N1" s="2"/>
    </row>
    <row r="2" spans="1:19" s="15" customFormat="1">
      <c r="B2" s="31" t="s">
        <v>74</v>
      </c>
      <c r="C2" s="30"/>
      <c r="D2" s="47"/>
      <c r="E2" s="31" t="s">
        <v>335</v>
      </c>
      <c r="G2" s="30"/>
      <c r="H2" s="30"/>
      <c r="I2" s="30"/>
      <c r="J2" s="30"/>
      <c r="K2" s="30"/>
      <c r="M2" s="30"/>
      <c r="N2" s="4"/>
    </row>
    <row r="3" spans="1:19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9" s="3" customFormat="1" ht="21" customHeight="1">
      <c r="A4" s="259" t="s">
        <v>49</v>
      </c>
      <c r="B4" s="259"/>
      <c r="C4" s="259"/>
      <c r="D4" s="259"/>
      <c r="E4" s="270"/>
      <c r="F4" s="29" t="s">
        <v>48</v>
      </c>
      <c r="G4" s="29" t="s">
        <v>47</v>
      </c>
      <c r="H4" s="29" t="s">
        <v>54</v>
      </c>
      <c r="I4" s="29" t="s">
        <v>45</v>
      </c>
      <c r="J4" s="29" t="s">
        <v>332</v>
      </c>
      <c r="K4" s="273" t="s">
        <v>44</v>
      </c>
      <c r="L4" s="259"/>
      <c r="M4" s="259"/>
    </row>
    <row r="5" spans="1:19" s="3" customFormat="1" ht="21" customHeight="1">
      <c r="A5" s="271"/>
      <c r="B5" s="271"/>
      <c r="C5" s="271"/>
      <c r="D5" s="271"/>
      <c r="E5" s="272"/>
      <c r="F5" s="28" t="s">
        <v>42</v>
      </c>
      <c r="G5" s="28" t="s">
        <v>41</v>
      </c>
      <c r="H5" s="28" t="s">
        <v>40</v>
      </c>
      <c r="I5" s="28" t="s">
        <v>39</v>
      </c>
      <c r="J5" s="28" t="s">
        <v>333</v>
      </c>
      <c r="K5" s="274"/>
      <c r="L5" s="271"/>
      <c r="M5" s="271"/>
      <c r="N5" s="4"/>
    </row>
    <row r="6" spans="1:19" s="3" customFormat="1" ht="27" customHeight="1">
      <c r="A6" s="58"/>
      <c r="B6" s="58"/>
      <c r="C6" s="58"/>
      <c r="D6" s="58"/>
      <c r="E6" s="60"/>
      <c r="F6" s="275" t="s">
        <v>73</v>
      </c>
      <c r="G6" s="276"/>
      <c r="H6" s="276"/>
      <c r="I6" s="276"/>
      <c r="J6" s="277"/>
      <c r="K6" s="59"/>
      <c r="L6" s="58"/>
      <c r="M6" s="58"/>
      <c r="N6" s="4"/>
    </row>
    <row r="7" spans="1:19" s="15" customFormat="1" ht="21" customHeight="1">
      <c r="A7" s="266" t="s">
        <v>38</v>
      </c>
      <c r="B7" s="266"/>
      <c r="C7" s="266"/>
      <c r="D7" s="266"/>
      <c r="E7" s="267"/>
      <c r="F7" s="56">
        <v>55287</v>
      </c>
      <c r="G7" s="55">
        <v>55221</v>
      </c>
      <c r="H7" s="18">
        <v>54922</v>
      </c>
      <c r="I7" s="18">
        <v>56285</v>
      </c>
      <c r="J7" s="18">
        <v>57405</v>
      </c>
      <c r="K7" s="268" t="s">
        <v>37</v>
      </c>
      <c r="L7" s="264"/>
      <c r="M7" s="269"/>
      <c r="N7" s="30"/>
      <c r="Q7" s="3"/>
    </row>
    <row r="8" spans="1:19" s="34" customFormat="1" ht="19.5" customHeight="1">
      <c r="A8" s="34" t="s">
        <v>71</v>
      </c>
      <c r="E8" s="51"/>
      <c r="F8" s="53">
        <v>6053</v>
      </c>
      <c r="G8" s="52">
        <v>6252</v>
      </c>
      <c r="H8" s="52">
        <v>5965</v>
      </c>
      <c r="I8" s="52">
        <v>6026</v>
      </c>
      <c r="J8" s="52">
        <v>6060</v>
      </c>
      <c r="K8" s="50" t="s">
        <v>70</v>
      </c>
      <c r="M8" s="35"/>
      <c r="N8" s="35"/>
      <c r="Q8" s="3"/>
    </row>
    <row r="9" spans="1:19" s="34" customFormat="1" ht="19.5" customHeight="1">
      <c r="B9" s="34" t="s">
        <v>69</v>
      </c>
      <c r="E9" s="51"/>
      <c r="F9" s="53">
        <v>3863</v>
      </c>
      <c r="G9" s="52">
        <v>4007</v>
      </c>
      <c r="H9" s="52">
        <v>3674</v>
      </c>
      <c r="I9" s="52">
        <v>3567</v>
      </c>
      <c r="J9" s="52">
        <v>3478</v>
      </c>
      <c r="K9" s="50"/>
      <c r="L9" s="34" t="s">
        <v>68</v>
      </c>
      <c r="M9" s="35"/>
      <c r="N9" s="35"/>
      <c r="Q9" s="3"/>
    </row>
    <row r="10" spans="1:19" s="34" customFormat="1" ht="19.5" customHeight="1">
      <c r="B10" s="34" t="s">
        <v>63</v>
      </c>
      <c r="E10" s="51"/>
      <c r="F10" s="53">
        <v>1868</v>
      </c>
      <c r="G10" s="52">
        <v>1934</v>
      </c>
      <c r="H10" s="52">
        <v>1930</v>
      </c>
      <c r="I10" s="52">
        <v>2090</v>
      </c>
      <c r="J10" s="52">
        <v>2193</v>
      </c>
      <c r="K10" s="50"/>
      <c r="L10" s="34" t="s">
        <v>67</v>
      </c>
      <c r="M10" s="35"/>
      <c r="N10" s="35"/>
      <c r="Q10" s="3"/>
    </row>
    <row r="11" spans="1:19" s="34" customFormat="1" ht="19.5" customHeight="1">
      <c r="B11" s="34" t="s">
        <v>61</v>
      </c>
      <c r="E11" s="51"/>
      <c r="F11" s="53">
        <v>322</v>
      </c>
      <c r="G11" s="52">
        <v>311</v>
      </c>
      <c r="H11" s="52">
        <v>361</v>
      </c>
      <c r="I11" s="52">
        <v>369</v>
      </c>
      <c r="J11" s="52">
        <v>389</v>
      </c>
      <c r="K11" s="50"/>
      <c r="L11" s="34" t="s">
        <v>66</v>
      </c>
      <c r="M11" s="35"/>
      <c r="N11" s="35"/>
      <c r="Q11" s="3"/>
    </row>
    <row r="12" spans="1:19" s="34" customFormat="1" ht="19.5" customHeight="1">
      <c r="A12" s="34" t="s">
        <v>65</v>
      </c>
      <c r="E12" s="51"/>
      <c r="F12" s="53">
        <v>49224</v>
      </c>
      <c r="G12" s="52">
        <v>48922</v>
      </c>
      <c r="H12" s="52">
        <v>48942</v>
      </c>
      <c r="I12" s="52">
        <v>50247</v>
      </c>
      <c r="J12" s="52">
        <v>51330</v>
      </c>
      <c r="K12" s="50" t="s">
        <v>64</v>
      </c>
      <c r="M12" s="35"/>
      <c r="N12" s="35"/>
      <c r="Q12" s="3"/>
      <c r="R12" s="63"/>
      <c r="S12" s="63"/>
    </row>
    <row r="13" spans="1:19" s="34" customFormat="1" ht="19.5" customHeight="1">
      <c r="B13" s="34" t="s">
        <v>63</v>
      </c>
      <c r="E13" s="51"/>
      <c r="F13" s="53">
        <v>6730</v>
      </c>
      <c r="G13" s="52">
        <v>6929</v>
      </c>
      <c r="H13" s="52">
        <v>5828</v>
      </c>
      <c r="I13" s="52">
        <v>6100</v>
      </c>
      <c r="J13" s="52">
        <v>6608</v>
      </c>
      <c r="K13" s="50"/>
      <c r="L13" s="34" t="s">
        <v>62</v>
      </c>
      <c r="M13" s="35"/>
      <c r="N13" s="35"/>
      <c r="Q13" s="3"/>
      <c r="R13" s="63"/>
      <c r="S13" s="63"/>
    </row>
    <row r="14" spans="1:19" s="34" customFormat="1" ht="19.5" customHeight="1">
      <c r="B14" s="34" t="s">
        <v>61</v>
      </c>
      <c r="F14" s="53">
        <v>42494</v>
      </c>
      <c r="G14" s="52">
        <v>41993</v>
      </c>
      <c r="H14" s="52">
        <v>43114</v>
      </c>
      <c r="I14" s="52">
        <v>44147</v>
      </c>
      <c r="J14" s="52">
        <v>44722</v>
      </c>
      <c r="K14" s="50"/>
      <c r="L14" s="34" t="s">
        <v>60</v>
      </c>
      <c r="N14" s="35"/>
      <c r="Q14" s="3"/>
      <c r="R14" s="63"/>
      <c r="S14" s="63"/>
    </row>
    <row r="15" spans="1:19" s="34" customFormat="1" ht="19.5" customHeight="1">
      <c r="A15" s="34" t="s">
        <v>59</v>
      </c>
      <c r="E15" s="51"/>
      <c r="F15" s="53">
        <v>10</v>
      </c>
      <c r="G15" s="52">
        <v>47</v>
      </c>
      <c r="H15" s="52">
        <v>15</v>
      </c>
      <c r="I15" s="52">
        <v>12</v>
      </c>
      <c r="J15" s="52">
        <v>15</v>
      </c>
      <c r="K15" s="50" t="s">
        <v>58</v>
      </c>
      <c r="L15" s="35"/>
      <c r="N15" s="35"/>
      <c r="Q15" s="3"/>
      <c r="R15" s="63"/>
      <c r="S15" s="63"/>
    </row>
    <row r="16" spans="1:19" s="3" customFormat="1" ht="25.5" customHeight="1">
      <c r="A16" s="58"/>
      <c r="B16" s="58"/>
      <c r="C16" s="58"/>
      <c r="D16" s="58"/>
      <c r="E16" s="60"/>
      <c r="F16" s="278" t="s">
        <v>72</v>
      </c>
      <c r="G16" s="266"/>
      <c r="H16" s="266"/>
      <c r="I16" s="266"/>
      <c r="J16" s="267"/>
      <c r="K16" s="59"/>
      <c r="L16" s="58"/>
      <c r="M16" s="58"/>
      <c r="N16" s="4"/>
      <c r="R16" s="63"/>
      <c r="S16" s="63"/>
    </row>
    <row r="17" spans="1:19" s="15" customFormat="1" ht="21" customHeight="1">
      <c r="A17" s="266" t="s">
        <v>38</v>
      </c>
      <c r="B17" s="266"/>
      <c r="C17" s="266"/>
      <c r="D17" s="266"/>
      <c r="E17" s="267"/>
      <c r="F17" s="56">
        <v>2323</v>
      </c>
      <c r="G17" s="55">
        <v>3838</v>
      </c>
      <c r="H17" s="55">
        <v>3404</v>
      </c>
      <c r="I17" s="55">
        <v>2816</v>
      </c>
      <c r="J17" s="55">
        <v>2631</v>
      </c>
      <c r="K17" s="268" t="s">
        <v>37</v>
      </c>
      <c r="L17" s="264"/>
      <c r="M17" s="269"/>
      <c r="N17" s="30"/>
      <c r="Q17" s="63"/>
      <c r="R17" s="63"/>
      <c r="S17" s="63"/>
    </row>
    <row r="18" spans="1:19" s="34" customFormat="1" ht="19.5" customHeight="1">
      <c r="A18" s="34" t="s">
        <v>71</v>
      </c>
      <c r="E18" s="51"/>
      <c r="F18" s="53">
        <v>199</v>
      </c>
      <c r="G18" s="52">
        <v>474</v>
      </c>
      <c r="H18" s="52">
        <v>567</v>
      </c>
      <c r="I18" s="52">
        <v>354</v>
      </c>
      <c r="J18" s="52">
        <v>387</v>
      </c>
      <c r="K18" s="50" t="s">
        <v>70</v>
      </c>
      <c r="M18" s="35"/>
      <c r="N18" s="35"/>
      <c r="Q18" s="63"/>
      <c r="R18" s="63"/>
      <c r="S18" s="63"/>
    </row>
    <row r="19" spans="1:19" s="34" customFormat="1" ht="19.5" customHeight="1">
      <c r="B19" s="34" t="s">
        <v>69</v>
      </c>
      <c r="E19" s="51"/>
      <c r="F19" s="53">
        <v>104</v>
      </c>
      <c r="G19" s="52">
        <v>247</v>
      </c>
      <c r="H19" s="52">
        <v>122</v>
      </c>
      <c r="I19" s="52">
        <v>111</v>
      </c>
      <c r="J19" s="52">
        <v>88</v>
      </c>
      <c r="K19" s="50"/>
      <c r="L19" s="34" t="s">
        <v>68</v>
      </c>
      <c r="M19" s="35"/>
      <c r="N19" s="35"/>
      <c r="Q19" s="63"/>
      <c r="R19" s="63"/>
      <c r="S19" s="63"/>
    </row>
    <row r="20" spans="1:19" s="34" customFormat="1" ht="19.5" customHeight="1">
      <c r="B20" s="34" t="s">
        <v>63</v>
      </c>
      <c r="E20" s="51"/>
      <c r="F20" s="53">
        <v>86</v>
      </c>
      <c r="G20" s="52">
        <v>194</v>
      </c>
      <c r="H20" s="52">
        <v>427</v>
      </c>
      <c r="I20" s="52">
        <v>230</v>
      </c>
      <c r="J20" s="52">
        <v>276</v>
      </c>
      <c r="K20" s="50"/>
      <c r="L20" s="34" t="s">
        <v>67</v>
      </c>
      <c r="M20" s="35"/>
      <c r="N20" s="35"/>
      <c r="Q20" s="63"/>
      <c r="R20" s="63"/>
      <c r="S20" s="63"/>
    </row>
    <row r="21" spans="1:19" s="34" customFormat="1" ht="19.5" customHeight="1">
      <c r="B21" s="34" t="s">
        <v>61</v>
      </c>
      <c r="E21" s="51"/>
      <c r="F21" s="53">
        <v>9</v>
      </c>
      <c r="G21" s="52">
        <v>33</v>
      </c>
      <c r="H21" s="52">
        <v>18</v>
      </c>
      <c r="I21" s="52">
        <v>13</v>
      </c>
      <c r="J21" s="52">
        <v>23</v>
      </c>
      <c r="K21" s="50"/>
      <c r="L21" s="34" t="s">
        <v>66</v>
      </c>
      <c r="M21" s="35"/>
      <c r="N21" s="35"/>
      <c r="Q21" s="63"/>
      <c r="R21" s="63"/>
      <c r="S21" s="63"/>
    </row>
    <row r="22" spans="1:19" s="34" customFormat="1" ht="19.5" customHeight="1">
      <c r="A22" s="34" t="s">
        <v>65</v>
      </c>
      <c r="E22" s="51"/>
      <c r="F22" s="53">
        <v>2124</v>
      </c>
      <c r="G22" s="52">
        <v>3364</v>
      </c>
      <c r="H22" s="52">
        <v>2837</v>
      </c>
      <c r="I22" s="52">
        <v>2462</v>
      </c>
      <c r="J22" s="52">
        <v>2244</v>
      </c>
      <c r="K22" s="50" t="s">
        <v>64</v>
      </c>
      <c r="M22" s="35"/>
      <c r="N22" s="35"/>
      <c r="Q22" s="63"/>
      <c r="R22" s="63"/>
      <c r="S22" s="63"/>
    </row>
    <row r="23" spans="1:19" s="34" customFormat="1" ht="19.5" customHeight="1">
      <c r="B23" s="34" t="s">
        <v>63</v>
      </c>
      <c r="E23" s="51"/>
      <c r="F23" s="53">
        <v>406</v>
      </c>
      <c r="G23" s="52">
        <v>392</v>
      </c>
      <c r="H23" s="52">
        <v>517</v>
      </c>
      <c r="I23" s="52">
        <v>361</v>
      </c>
      <c r="J23" s="52">
        <v>368</v>
      </c>
      <c r="K23" s="50"/>
      <c r="L23" s="34" t="s">
        <v>62</v>
      </c>
      <c r="M23" s="35"/>
      <c r="N23" s="35"/>
      <c r="Q23" s="63"/>
      <c r="R23" s="63"/>
      <c r="S23" s="63"/>
    </row>
    <row r="24" spans="1:19" s="34" customFormat="1" ht="19.5" customHeight="1">
      <c r="B24" s="34" t="s">
        <v>61</v>
      </c>
      <c r="F24" s="53">
        <v>1718</v>
      </c>
      <c r="G24" s="52">
        <v>2972</v>
      </c>
      <c r="H24" s="52">
        <v>2320</v>
      </c>
      <c r="I24" s="52">
        <v>2101</v>
      </c>
      <c r="J24" s="52">
        <v>1876</v>
      </c>
      <c r="K24" s="50"/>
      <c r="L24" s="34" t="s">
        <v>60</v>
      </c>
      <c r="N24" s="35"/>
      <c r="Q24" s="63"/>
      <c r="R24" s="63"/>
      <c r="S24" s="63"/>
    </row>
    <row r="25" spans="1:19" s="34" customFormat="1" ht="19.5" customHeight="1">
      <c r="A25" s="34" t="s">
        <v>59</v>
      </c>
      <c r="E25" s="51"/>
      <c r="F25" s="39" t="s">
        <v>15</v>
      </c>
      <c r="G25" s="38" t="s">
        <v>15</v>
      </c>
      <c r="H25" s="38" t="s">
        <v>15</v>
      </c>
      <c r="I25" s="38" t="s">
        <v>15</v>
      </c>
      <c r="J25" s="38">
        <v>0</v>
      </c>
      <c r="K25" s="50" t="s">
        <v>58</v>
      </c>
      <c r="L25" s="35"/>
      <c r="N25" s="35"/>
      <c r="Q25" s="63"/>
      <c r="R25" s="63"/>
      <c r="S25" s="63"/>
    </row>
    <row r="26" spans="1:19" s="3" customFormat="1" ht="5.25" customHeight="1">
      <c r="A26" s="6"/>
      <c r="B26" s="6"/>
      <c r="C26" s="6"/>
      <c r="D26" s="6"/>
      <c r="E26" s="8"/>
      <c r="F26" s="7"/>
      <c r="G26" s="7"/>
      <c r="H26" s="9"/>
      <c r="I26" s="8"/>
      <c r="J26" s="6"/>
      <c r="K26" s="7"/>
      <c r="L26" s="6"/>
      <c r="M26" s="6"/>
      <c r="N26" s="4"/>
      <c r="Q26" s="63"/>
      <c r="R26" s="63"/>
      <c r="S26" s="63"/>
    </row>
    <row r="27" spans="1:19" s="3" customFormat="1" ht="3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4"/>
    </row>
    <row r="28" spans="1:19" s="3" customFormat="1" ht="17.399999999999999">
      <c r="A28" s="4"/>
      <c r="B28" s="4" t="s">
        <v>1</v>
      </c>
      <c r="C28" s="4"/>
      <c r="D28" s="4"/>
      <c r="E28" s="4"/>
      <c r="F28" s="4"/>
      <c r="I28" s="4" t="s">
        <v>57</v>
      </c>
      <c r="J28" s="4"/>
      <c r="K28" s="4"/>
      <c r="N28" s="4"/>
    </row>
    <row r="29" spans="1:19" s="3" customFormat="1" ht="17.39999999999999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M29" s="4"/>
      <c r="N29" s="4"/>
    </row>
    <row r="30" spans="1:19" s="3" customFormat="1" ht="17.39999999999999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  <c r="N30" s="4"/>
    </row>
    <row r="31" spans="1:19" s="3" customFormat="1" ht="17.39999999999999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  <c r="N31" s="4"/>
    </row>
    <row r="32" spans="1:19" s="3" customFormat="1" ht="17.399999999999999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  <c r="N32" s="4"/>
    </row>
    <row r="33" spans="1:14" s="3" customFormat="1" ht="17.399999999999999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4"/>
    </row>
    <row r="34" spans="1:14" s="3" customFormat="1" ht="17.399999999999999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4"/>
    </row>
    <row r="35" spans="1:14" s="3" customFormat="1" ht="17.399999999999999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4"/>
    </row>
    <row r="36" spans="1:14" s="3" customFormat="1" ht="17.399999999999999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4"/>
    </row>
    <row r="37" spans="1:14" s="3" customFormat="1" ht="17.399999999999999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</row>
    <row r="38" spans="1:14" s="3" customFormat="1" ht="17.399999999999999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  <c r="N38" s="4"/>
    </row>
    <row r="39" spans="1:14" s="3" customFormat="1" ht="17.39999999999999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4"/>
    </row>
    <row r="40" spans="1:14" s="3" customFormat="1" ht="17.399999999999999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</row>
    <row r="41" spans="1:14" s="3" customFormat="1" ht="17.399999999999999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</row>
    <row r="42" spans="1:14" s="3" customFormat="1" ht="17.399999999999999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</row>
    <row r="43" spans="1:14" s="3" customFormat="1" ht="17.399999999999999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</row>
    <row r="44" spans="1:14" s="3" customFormat="1" ht="17.399999999999999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</row>
    <row r="45" spans="1:14" s="3" customFormat="1" ht="17.399999999999999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</row>
    <row r="46" spans="1:14" s="3" customFormat="1" ht="17.399999999999999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</row>
    <row r="47" spans="1:14" s="3" customFormat="1" ht="17.399999999999999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</row>
    <row r="48" spans="1:14" s="3" customFormat="1" ht="17.399999999999999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</row>
    <row r="49" spans="1:14" s="3" customFormat="1" ht="17.39999999999999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ageMargins left="0.70866141732283472" right="0.35433070866141736" top="0.78740157480314965" bottom="0.59055118110236227" header="0.51181102362204722" footer="0.51181102362204722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04"/>
  <sheetViews>
    <sheetView showGridLines="0" topLeftCell="M69" workbookViewId="0">
      <selection activeCell="P74" sqref="P74:R74"/>
    </sheetView>
  </sheetViews>
  <sheetFormatPr defaultColWidth="9.125" defaultRowHeight="18"/>
  <cols>
    <col min="1" max="1" width="1.875" style="2" customWidth="1"/>
    <col min="2" max="2" width="5.875" style="2" customWidth="1"/>
    <col min="3" max="3" width="5.375" style="2" customWidth="1"/>
    <col min="4" max="4" width="3.875" style="2" customWidth="1"/>
    <col min="5" max="5" width="11.875" style="2" customWidth="1"/>
    <col min="6" max="6" width="5.625" style="2" customWidth="1"/>
    <col min="7" max="7" width="6.625" style="2" customWidth="1"/>
    <col min="8" max="8" width="6" style="2" customWidth="1"/>
    <col min="9" max="9" width="12.25" style="2" customWidth="1"/>
    <col min="10" max="10" width="11.375" style="2" customWidth="1"/>
    <col min="11" max="11" width="10.75" style="2" customWidth="1"/>
    <col min="12" max="12" width="10.625" style="2" customWidth="1"/>
    <col min="13" max="13" width="10.375" style="2" customWidth="1"/>
    <col min="14" max="14" width="10.75" style="2" customWidth="1"/>
    <col min="15" max="15" width="7.625" style="2" customWidth="1"/>
    <col min="16" max="16" width="11.75" style="2" customWidth="1"/>
    <col min="17" max="17" width="11" style="2" customWidth="1"/>
    <col min="18" max="18" width="11.375" style="2" customWidth="1"/>
    <col min="19" max="19" width="1.875" style="2" customWidth="1"/>
    <col min="20" max="20" width="24" style="2" customWidth="1"/>
    <col min="21" max="21" width="5.25" style="2" customWidth="1"/>
    <col min="22" max="22" width="4.875" style="1" customWidth="1"/>
    <col min="23" max="16384" width="9.125" style="1"/>
  </cols>
  <sheetData>
    <row r="1" spans="1:21" s="48" customFormat="1" ht="23.25" customHeight="1">
      <c r="A1" s="49"/>
      <c r="B1" s="49" t="s">
        <v>233</v>
      </c>
      <c r="C1" s="49"/>
      <c r="D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104"/>
    </row>
    <row r="2" spans="1:21" s="102" customFormat="1" ht="23.25" customHeight="1">
      <c r="A2" s="103"/>
      <c r="B2" s="31" t="s">
        <v>232</v>
      </c>
      <c r="C2" s="49"/>
      <c r="D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35"/>
    </row>
    <row r="3" spans="1:21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s="81" customFormat="1" ht="18.75" customHeight="1">
      <c r="A4" s="259" t="s">
        <v>141</v>
      </c>
      <c r="B4" s="259"/>
      <c r="C4" s="259"/>
      <c r="D4" s="270"/>
      <c r="E4" s="281" t="s">
        <v>140</v>
      </c>
      <c r="F4" s="282"/>
      <c r="G4" s="282"/>
      <c r="H4" s="282"/>
      <c r="I4" s="282"/>
      <c r="J4" s="282"/>
      <c r="K4" s="282"/>
      <c r="L4" s="282"/>
      <c r="M4" s="282"/>
      <c r="N4" s="282"/>
      <c r="O4" s="283"/>
      <c r="P4" s="284" t="s">
        <v>139</v>
      </c>
      <c r="Q4" s="285"/>
      <c r="R4" s="286"/>
      <c r="S4" s="273" t="s">
        <v>138</v>
      </c>
      <c r="T4" s="259"/>
    </row>
    <row r="5" spans="1:21" s="81" customFormat="1" ht="18.75" customHeight="1">
      <c r="A5" s="279"/>
      <c r="B5" s="279"/>
      <c r="C5" s="279"/>
      <c r="D5" s="280"/>
      <c r="E5" s="3"/>
      <c r="F5" s="288" t="s">
        <v>137</v>
      </c>
      <c r="G5" s="289"/>
      <c r="H5" s="290"/>
      <c r="I5" s="281" t="s">
        <v>136</v>
      </c>
      <c r="J5" s="282"/>
      <c r="K5" s="282"/>
      <c r="L5" s="281" t="s">
        <v>135</v>
      </c>
      <c r="M5" s="282"/>
      <c r="N5" s="282"/>
      <c r="O5" s="283"/>
      <c r="P5" s="291" t="s">
        <v>134</v>
      </c>
      <c r="Q5" s="292"/>
      <c r="R5" s="293"/>
      <c r="S5" s="287"/>
      <c r="T5" s="279"/>
    </row>
    <row r="6" spans="1:21" s="81" customFormat="1" ht="15.75" customHeight="1">
      <c r="A6" s="279"/>
      <c r="B6" s="279"/>
      <c r="C6" s="279"/>
      <c r="D6" s="280"/>
      <c r="E6" s="60"/>
      <c r="F6" s="60"/>
      <c r="G6" s="60" t="s">
        <v>133</v>
      </c>
      <c r="H6" s="89"/>
      <c r="I6" s="60"/>
      <c r="J6" s="60" t="s">
        <v>133</v>
      </c>
      <c r="K6" s="89"/>
      <c r="L6" s="60"/>
      <c r="M6" s="60" t="s">
        <v>133</v>
      </c>
      <c r="N6" s="89"/>
      <c r="O6" s="89"/>
      <c r="P6" s="60"/>
      <c r="Q6" s="88"/>
      <c r="R6" s="88"/>
      <c r="S6" s="287"/>
      <c r="T6" s="279"/>
    </row>
    <row r="7" spans="1:21" s="81" customFormat="1" ht="15.75" customHeight="1">
      <c r="A7" s="279"/>
      <c r="B7" s="279"/>
      <c r="C7" s="279"/>
      <c r="D7" s="280"/>
      <c r="E7" s="60" t="s">
        <v>132</v>
      </c>
      <c r="F7" s="60" t="s">
        <v>128</v>
      </c>
      <c r="G7" s="60" t="s">
        <v>131</v>
      </c>
      <c r="H7" s="60" t="s">
        <v>130</v>
      </c>
      <c r="I7" s="60" t="s">
        <v>128</v>
      </c>
      <c r="J7" s="60" t="s">
        <v>131</v>
      </c>
      <c r="K7" s="60" t="s">
        <v>130</v>
      </c>
      <c r="L7" s="60" t="s">
        <v>128</v>
      </c>
      <c r="M7" s="60" t="s">
        <v>131</v>
      </c>
      <c r="N7" s="60" t="s">
        <v>130</v>
      </c>
      <c r="O7" s="60" t="s">
        <v>129</v>
      </c>
      <c r="P7" s="60" t="s">
        <v>128</v>
      </c>
      <c r="Q7" s="87" t="s">
        <v>127</v>
      </c>
      <c r="R7" s="87" t="s">
        <v>126</v>
      </c>
      <c r="S7" s="287"/>
      <c r="T7" s="279"/>
    </row>
    <row r="8" spans="1:21" s="81" customFormat="1" ht="15.75" customHeight="1">
      <c r="A8" s="279"/>
      <c r="B8" s="279"/>
      <c r="C8" s="279"/>
      <c r="D8" s="280"/>
      <c r="E8" s="60" t="s">
        <v>37</v>
      </c>
      <c r="F8" s="60" t="s">
        <v>37</v>
      </c>
      <c r="G8" s="60" t="s">
        <v>125</v>
      </c>
      <c r="H8" s="60" t="s">
        <v>124</v>
      </c>
      <c r="I8" s="60" t="s">
        <v>37</v>
      </c>
      <c r="J8" s="60" t="s">
        <v>125</v>
      </c>
      <c r="K8" s="60" t="s">
        <v>124</v>
      </c>
      <c r="L8" s="60" t="s">
        <v>37</v>
      </c>
      <c r="M8" s="60" t="s">
        <v>125</v>
      </c>
      <c r="N8" s="60" t="s">
        <v>124</v>
      </c>
      <c r="O8" s="60" t="s">
        <v>123</v>
      </c>
      <c r="P8" s="60" t="s">
        <v>37</v>
      </c>
      <c r="Q8" s="87" t="s">
        <v>122</v>
      </c>
      <c r="R8" s="87" t="s">
        <v>121</v>
      </c>
      <c r="S8" s="287"/>
      <c r="T8" s="279"/>
    </row>
    <row r="9" spans="1:21" s="81" customFormat="1" ht="15.75" customHeight="1">
      <c r="A9" s="271"/>
      <c r="B9" s="271"/>
      <c r="C9" s="271"/>
      <c r="D9" s="272"/>
      <c r="E9" s="61"/>
      <c r="F9" s="86"/>
      <c r="G9" s="86" t="s">
        <v>120</v>
      </c>
      <c r="H9" s="86" t="s">
        <v>119</v>
      </c>
      <c r="I9" s="86"/>
      <c r="J9" s="86" t="s">
        <v>120</v>
      </c>
      <c r="K9" s="86" t="s">
        <v>119</v>
      </c>
      <c r="L9" s="86"/>
      <c r="M9" s="86" t="s">
        <v>120</v>
      </c>
      <c r="N9" s="86" t="s">
        <v>119</v>
      </c>
      <c r="O9" s="62" t="s">
        <v>118</v>
      </c>
      <c r="P9" s="62"/>
      <c r="Q9" s="85"/>
      <c r="R9" s="85"/>
      <c r="S9" s="274"/>
      <c r="T9" s="271"/>
    </row>
    <row r="10" spans="1:21" s="81" customFormat="1" ht="3" customHeight="1">
      <c r="A10" s="58"/>
      <c r="B10" s="58"/>
      <c r="C10" s="58"/>
      <c r="D10" s="60"/>
      <c r="E10" s="58"/>
      <c r="F10" s="84"/>
      <c r="G10" s="84"/>
      <c r="H10" s="84"/>
      <c r="I10" s="84"/>
      <c r="J10" s="84"/>
      <c r="K10" s="84"/>
      <c r="L10" s="84"/>
      <c r="M10" s="84"/>
      <c r="N10" s="84"/>
      <c r="O10" s="60"/>
      <c r="P10" s="60"/>
      <c r="Q10" s="83"/>
      <c r="R10" s="82"/>
      <c r="S10" s="59"/>
      <c r="T10" s="58"/>
    </row>
    <row r="11" spans="1:21" s="130" customFormat="1" ht="33" customHeight="1">
      <c r="A11" s="264" t="s">
        <v>38</v>
      </c>
      <c r="B11" s="264"/>
      <c r="C11" s="264"/>
      <c r="D11" s="265"/>
      <c r="E11" s="132">
        <f t="shared" ref="E11:R11" si="0">SUM(E13:E18)+SUM(E20:E21)+SUM(E23:E25)+SUM(E27:E28)+SUM(E30:E33)+SUM(E46:E48)+SUM(E50:E58)+SUM(E60:E61)+SUM(E63:E64)+SUM(E66:E67)+SUM(E80:E83)+SUM(E85:E91)+SUM(E93:E94)+SUM(E96:E99)</f>
        <v>21987298</v>
      </c>
      <c r="F11" s="132">
        <f t="shared" si="0"/>
        <v>0</v>
      </c>
      <c r="G11" s="132">
        <f t="shared" si="0"/>
        <v>0</v>
      </c>
      <c r="H11" s="132">
        <f t="shared" si="0"/>
        <v>0</v>
      </c>
      <c r="I11" s="132">
        <f t="shared" si="0"/>
        <v>17880301</v>
      </c>
      <c r="J11" s="132">
        <f t="shared" si="0"/>
        <v>11847818</v>
      </c>
      <c r="K11" s="132">
        <f t="shared" si="0"/>
        <v>6032483</v>
      </c>
      <c r="L11" s="132">
        <f t="shared" si="0"/>
        <v>4106997</v>
      </c>
      <c r="M11" s="132">
        <f t="shared" si="0"/>
        <v>3089827</v>
      </c>
      <c r="N11" s="132">
        <f t="shared" si="0"/>
        <v>1017170</v>
      </c>
      <c r="O11" s="132">
        <f t="shared" si="0"/>
        <v>0</v>
      </c>
      <c r="P11" s="132">
        <f t="shared" si="0"/>
        <v>29873964</v>
      </c>
      <c r="Q11" s="132">
        <f t="shared" si="0"/>
        <v>29479616</v>
      </c>
      <c r="R11" s="132">
        <f t="shared" si="0"/>
        <v>394348</v>
      </c>
      <c r="S11" s="268" t="s">
        <v>37</v>
      </c>
      <c r="T11" s="264"/>
      <c r="U11" s="131"/>
    </row>
    <row r="12" spans="1:21" s="119" customFormat="1" ht="20.25" customHeight="1">
      <c r="A12" s="126" t="s">
        <v>231</v>
      </c>
      <c r="B12" s="129"/>
      <c r="C12" s="128"/>
      <c r="D12" s="123"/>
      <c r="E12" s="110">
        <v>15543180</v>
      </c>
      <c r="F12" s="110">
        <v>0</v>
      </c>
      <c r="G12" s="110">
        <v>0</v>
      </c>
      <c r="H12" s="110">
        <v>0</v>
      </c>
      <c r="I12" s="110">
        <v>13145592</v>
      </c>
      <c r="J12" s="110">
        <v>8514922</v>
      </c>
      <c r="K12" s="110">
        <v>4630670</v>
      </c>
      <c r="L12" s="110">
        <v>2397588</v>
      </c>
      <c r="M12" s="110">
        <v>1608679</v>
      </c>
      <c r="N12" s="110">
        <v>788909</v>
      </c>
      <c r="O12" s="110">
        <v>0</v>
      </c>
      <c r="P12" s="110">
        <v>15543180</v>
      </c>
      <c r="Q12" s="110">
        <v>15543180</v>
      </c>
      <c r="R12" s="110">
        <v>0</v>
      </c>
      <c r="S12" s="122" t="s">
        <v>230</v>
      </c>
      <c r="T12" s="127"/>
      <c r="U12" s="120"/>
    </row>
    <row r="13" spans="1:21" s="14" customFormat="1" ht="20.25" customHeight="1">
      <c r="A13" s="106"/>
      <c r="B13" s="106" t="s">
        <v>229</v>
      </c>
      <c r="C13" s="100"/>
      <c r="D13" s="51"/>
      <c r="E13" s="113">
        <v>0</v>
      </c>
      <c r="F13" s="109">
        <v>0</v>
      </c>
      <c r="G13" s="112">
        <v>0</v>
      </c>
      <c r="H13" s="111">
        <v>0</v>
      </c>
      <c r="I13" s="109">
        <v>0</v>
      </c>
      <c r="J13" s="111">
        <v>0</v>
      </c>
      <c r="K13" s="112">
        <v>0</v>
      </c>
      <c r="L13" s="109">
        <v>0</v>
      </c>
      <c r="M13" s="111">
        <v>0</v>
      </c>
      <c r="N13" s="110">
        <v>0</v>
      </c>
      <c r="O13" s="110">
        <v>0</v>
      </c>
      <c r="P13" s="109">
        <v>0</v>
      </c>
      <c r="Q13" s="108">
        <v>0</v>
      </c>
      <c r="R13" s="107">
        <v>0</v>
      </c>
      <c r="S13" s="117"/>
      <c r="T13" s="106" t="s">
        <v>228</v>
      </c>
      <c r="U13" s="105"/>
    </row>
    <row r="14" spans="1:21" s="14" customFormat="1" ht="20.25" customHeight="1">
      <c r="A14" s="106"/>
      <c r="B14" s="106" t="s">
        <v>227</v>
      </c>
      <c r="C14" s="100"/>
      <c r="D14" s="51"/>
      <c r="E14" s="113">
        <v>0</v>
      </c>
      <c r="F14" s="109">
        <v>0</v>
      </c>
      <c r="G14" s="112">
        <v>0</v>
      </c>
      <c r="H14" s="111">
        <v>0</v>
      </c>
      <c r="I14" s="109">
        <v>0</v>
      </c>
      <c r="J14" s="111">
        <v>0</v>
      </c>
      <c r="K14" s="112">
        <v>0</v>
      </c>
      <c r="L14" s="109">
        <v>0</v>
      </c>
      <c r="M14" s="111">
        <v>0</v>
      </c>
      <c r="N14" s="110">
        <v>0</v>
      </c>
      <c r="O14" s="110">
        <v>0</v>
      </c>
      <c r="P14" s="109">
        <v>0</v>
      </c>
      <c r="Q14" s="108">
        <v>0</v>
      </c>
      <c r="R14" s="107">
        <v>0</v>
      </c>
      <c r="S14" s="117"/>
      <c r="T14" s="106" t="s">
        <v>226</v>
      </c>
      <c r="U14" s="105"/>
    </row>
    <row r="15" spans="1:21" s="14" customFormat="1" ht="20.25" customHeight="1">
      <c r="A15" s="114"/>
      <c r="B15" s="106" t="s">
        <v>225</v>
      </c>
      <c r="C15" s="100"/>
      <c r="D15" s="51"/>
      <c r="E15" s="113">
        <v>10451625</v>
      </c>
      <c r="F15" s="109">
        <v>0</v>
      </c>
      <c r="G15" s="112">
        <v>0</v>
      </c>
      <c r="H15" s="111">
        <v>0</v>
      </c>
      <c r="I15" s="109">
        <v>9545062</v>
      </c>
      <c r="J15" s="111">
        <v>6943380</v>
      </c>
      <c r="K15" s="112">
        <v>2601682</v>
      </c>
      <c r="L15" s="109">
        <v>906563</v>
      </c>
      <c r="M15" s="111">
        <v>652145</v>
      </c>
      <c r="N15" s="110">
        <v>254418</v>
      </c>
      <c r="O15" s="110">
        <v>0</v>
      </c>
      <c r="P15" s="109">
        <v>10451625</v>
      </c>
      <c r="Q15" s="108">
        <v>10451625</v>
      </c>
      <c r="R15" s="107">
        <v>0</v>
      </c>
      <c r="S15" s="79"/>
      <c r="T15" s="106" t="s">
        <v>224</v>
      </c>
      <c r="U15" s="105"/>
    </row>
    <row r="16" spans="1:21" s="14" customFormat="1" ht="20.25" customHeight="1">
      <c r="A16" s="76"/>
      <c r="B16" s="106" t="s">
        <v>223</v>
      </c>
      <c r="C16" s="100"/>
      <c r="D16" s="51"/>
      <c r="E16" s="113">
        <v>5081054</v>
      </c>
      <c r="F16" s="109">
        <v>0</v>
      </c>
      <c r="G16" s="112">
        <v>0</v>
      </c>
      <c r="H16" s="111">
        <v>0</v>
      </c>
      <c r="I16" s="109">
        <v>3592015</v>
      </c>
      <c r="J16" s="111">
        <v>1568912</v>
      </c>
      <c r="K16" s="112">
        <v>2023103</v>
      </c>
      <c r="L16" s="109">
        <v>1489039</v>
      </c>
      <c r="M16" s="111">
        <v>955452</v>
      </c>
      <c r="N16" s="110">
        <v>533587</v>
      </c>
      <c r="O16" s="110">
        <v>0</v>
      </c>
      <c r="P16" s="109">
        <v>5081054</v>
      </c>
      <c r="Q16" s="108">
        <v>5081054</v>
      </c>
      <c r="R16" s="107">
        <v>0</v>
      </c>
      <c r="S16" s="79"/>
      <c r="T16" s="106" t="s">
        <v>222</v>
      </c>
      <c r="U16" s="105"/>
    </row>
    <row r="17" spans="1:21" s="14" customFormat="1" ht="20.25" customHeight="1">
      <c r="A17" s="76"/>
      <c r="B17" s="106" t="s">
        <v>221</v>
      </c>
      <c r="C17" s="100"/>
      <c r="D17" s="51"/>
      <c r="E17" s="113">
        <v>10501</v>
      </c>
      <c r="F17" s="109">
        <v>0</v>
      </c>
      <c r="G17" s="112">
        <v>0</v>
      </c>
      <c r="H17" s="111">
        <v>0</v>
      </c>
      <c r="I17" s="109">
        <v>8515</v>
      </c>
      <c r="J17" s="111">
        <v>2630</v>
      </c>
      <c r="K17" s="112">
        <v>5885</v>
      </c>
      <c r="L17" s="109">
        <v>1986</v>
      </c>
      <c r="M17" s="111">
        <v>1082</v>
      </c>
      <c r="N17" s="110">
        <v>904</v>
      </c>
      <c r="O17" s="110">
        <v>0</v>
      </c>
      <c r="P17" s="109">
        <v>10501</v>
      </c>
      <c r="Q17" s="108">
        <v>10501</v>
      </c>
      <c r="R17" s="107">
        <v>0</v>
      </c>
      <c r="S17" s="79"/>
      <c r="T17" s="106" t="s">
        <v>220</v>
      </c>
      <c r="U17" s="105"/>
    </row>
    <row r="18" spans="1:21" s="14" customFormat="1" ht="20.25" customHeight="1">
      <c r="A18" s="76"/>
      <c r="B18" s="106" t="s">
        <v>219</v>
      </c>
      <c r="C18" s="100"/>
      <c r="D18" s="51"/>
      <c r="E18" s="113">
        <v>0</v>
      </c>
      <c r="F18" s="109">
        <v>0</v>
      </c>
      <c r="G18" s="112">
        <v>0</v>
      </c>
      <c r="H18" s="111">
        <v>0</v>
      </c>
      <c r="I18" s="109">
        <v>0</v>
      </c>
      <c r="J18" s="111">
        <v>0</v>
      </c>
      <c r="K18" s="112">
        <v>0</v>
      </c>
      <c r="L18" s="109">
        <v>0</v>
      </c>
      <c r="M18" s="111">
        <v>0</v>
      </c>
      <c r="N18" s="110">
        <v>0</v>
      </c>
      <c r="O18" s="110">
        <v>0</v>
      </c>
      <c r="P18" s="109">
        <v>0</v>
      </c>
      <c r="Q18" s="108">
        <v>0</v>
      </c>
      <c r="R18" s="107">
        <v>0</v>
      </c>
      <c r="S18" s="79"/>
      <c r="T18" s="106" t="s">
        <v>218</v>
      </c>
      <c r="U18" s="105"/>
    </row>
    <row r="19" spans="1:21" s="119" customFormat="1" ht="20.25" customHeight="1">
      <c r="A19" s="126" t="s">
        <v>217</v>
      </c>
      <c r="B19" s="125"/>
      <c r="C19" s="124"/>
      <c r="D19" s="123"/>
      <c r="E19" s="110">
        <v>588679</v>
      </c>
      <c r="F19" s="110">
        <v>0</v>
      </c>
      <c r="G19" s="110">
        <v>0</v>
      </c>
      <c r="H19" s="110">
        <v>0</v>
      </c>
      <c r="I19" s="110">
        <v>490137</v>
      </c>
      <c r="J19" s="110">
        <v>354697</v>
      </c>
      <c r="K19" s="110">
        <v>135440</v>
      </c>
      <c r="L19" s="110">
        <v>98542</v>
      </c>
      <c r="M19" s="110">
        <v>98542</v>
      </c>
      <c r="N19" s="110">
        <v>0</v>
      </c>
      <c r="O19" s="110">
        <v>0</v>
      </c>
      <c r="P19" s="111">
        <v>621968</v>
      </c>
      <c r="Q19" s="110">
        <v>621968</v>
      </c>
      <c r="R19" s="110">
        <v>0</v>
      </c>
      <c r="S19" s="122" t="s">
        <v>216</v>
      </c>
      <c r="T19" s="121"/>
      <c r="U19" s="120"/>
    </row>
    <row r="20" spans="1:21" s="14" customFormat="1" ht="20.25" customHeight="1">
      <c r="A20" s="78"/>
      <c r="B20" s="54" t="s">
        <v>215</v>
      </c>
      <c r="C20" s="54"/>
      <c r="D20" s="54"/>
      <c r="E20" s="113">
        <v>485</v>
      </c>
      <c r="F20" s="109">
        <v>0</v>
      </c>
      <c r="G20" s="112">
        <v>0</v>
      </c>
      <c r="H20" s="111">
        <v>0</v>
      </c>
      <c r="I20" s="109">
        <v>485</v>
      </c>
      <c r="J20" s="111">
        <v>485</v>
      </c>
      <c r="K20" s="112">
        <v>0</v>
      </c>
      <c r="L20" s="109">
        <v>0</v>
      </c>
      <c r="M20" s="111">
        <v>0</v>
      </c>
      <c r="N20" s="110">
        <v>0</v>
      </c>
      <c r="O20" s="110">
        <v>0</v>
      </c>
      <c r="P20" s="109">
        <v>485</v>
      </c>
      <c r="Q20" s="108">
        <v>485</v>
      </c>
      <c r="R20" s="107">
        <v>0</v>
      </c>
      <c r="S20" s="50"/>
      <c r="T20" s="106" t="s">
        <v>214</v>
      </c>
      <c r="U20" s="105"/>
    </row>
    <row r="21" spans="1:21" s="14" customFormat="1" ht="20.25" customHeight="1">
      <c r="A21" s="76"/>
      <c r="B21" s="106" t="s">
        <v>213</v>
      </c>
      <c r="C21" s="100"/>
      <c r="D21" s="51"/>
      <c r="E21" s="113">
        <v>588194</v>
      </c>
      <c r="F21" s="109">
        <v>0</v>
      </c>
      <c r="G21" s="112">
        <v>0</v>
      </c>
      <c r="H21" s="111">
        <v>0</v>
      </c>
      <c r="I21" s="109">
        <v>489652</v>
      </c>
      <c r="J21" s="111">
        <v>354212</v>
      </c>
      <c r="K21" s="112">
        <v>135440</v>
      </c>
      <c r="L21" s="109">
        <v>98542</v>
      </c>
      <c r="M21" s="111">
        <v>98542</v>
      </c>
      <c r="N21" s="110"/>
      <c r="O21" s="110">
        <v>0</v>
      </c>
      <c r="P21" s="109">
        <v>621483</v>
      </c>
      <c r="Q21" s="108">
        <v>621483</v>
      </c>
      <c r="R21" s="107">
        <v>0</v>
      </c>
      <c r="S21" s="118"/>
      <c r="T21" s="106" t="s">
        <v>212</v>
      </c>
      <c r="U21" s="105"/>
    </row>
    <row r="22" spans="1:21" s="14" customFormat="1" ht="20.25" customHeight="1">
      <c r="A22" s="106" t="s">
        <v>211</v>
      </c>
      <c r="B22" s="114"/>
      <c r="C22" s="100"/>
      <c r="D22" s="51"/>
      <c r="E22" s="113">
        <v>0</v>
      </c>
      <c r="F22" s="109">
        <v>0</v>
      </c>
      <c r="G22" s="112">
        <v>0</v>
      </c>
      <c r="H22" s="111">
        <v>0</v>
      </c>
      <c r="I22" s="109">
        <v>0</v>
      </c>
      <c r="J22" s="111">
        <v>0</v>
      </c>
      <c r="K22" s="112">
        <v>0</v>
      </c>
      <c r="L22" s="109">
        <v>0</v>
      </c>
      <c r="M22" s="111">
        <v>0</v>
      </c>
      <c r="N22" s="110">
        <v>0</v>
      </c>
      <c r="O22" s="110">
        <v>0</v>
      </c>
      <c r="P22" s="109">
        <v>0</v>
      </c>
      <c r="Q22" s="108">
        <v>0</v>
      </c>
      <c r="R22" s="107">
        <v>0</v>
      </c>
      <c r="S22" s="117" t="s">
        <v>210</v>
      </c>
      <c r="T22" s="117"/>
      <c r="U22" s="105"/>
    </row>
    <row r="23" spans="1:21" s="14" customFormat="1" ht="20.25" customHeight="1">
      <c r="A23" s="114"/>
      <c r="B23" s="106" t="s">
        <v>209</v>
      </c>
      <c r="C23" s="100"/>
      <c r="D23" s="51"/>
      <c r="E23" s="113">
        <v>0</v>
      </c>
      <c r="F23" s="109">
        <v>0</v>
      </c>
      <c r="G23" s="112">
        <v>0</v>
      </c>
      <c r="H23" s="111">
        <v>0</v>
      </c>
      <c r="I23" s="109">
        <v>0</v>
      </c>
      <c r="J23" s="111">
        <v>0</v>
      </c>
      <c r="K23" s="112">
        <v>0</v>
      </c>
      <c r="L23" s="109">
        <v>0</v>
      </c>
      <c r="M23" s="111">
        <v>0</v>
      </c>
      <c r="N23" s="110">
        <v>0</v>
      </c>
      <c r="O23" s="110">
        <v>0</v>
      </c>
      <c r="P23" s="109">
        <v>0</v>
      </c>
      <c r="Q23" s="108">
        <v>0</v>
      </c>
      <c r="R23" s="107">
        <v>0</v>
      </c>
      <c r="S23" s="79"/>
      <c r="T23" s="106" t="s">
        <v>208</v>
      </c>
      <c r="U23" s="105"/>
    </row>
    <row r="24" spans="1:21" s="14" customFormat="1" ht="20.25" customHeight="1">
      <c r="A24" s="114"/>
      <c r="B24" s="106" t="s">
        <v>207</v>
      </c>
      <c r="C24" s="100"/>
      <c r="D24" s="51"/>
      <c r="E24" s="113">
        <v>0</v>
      </c>
      <c r="F24" s="109">
        <v>0</v>
      </c>
      <c r="G24" s="112">
        <v>0</v>
      </c>
      <c r="H24" s="111">
        <v>0</v>
      </c>
      <c r="I24" s="109">
        <v>0</v>
      </c>
      <c r="J24" s="111">
        <v>0</v>
      </c>
      <c r="K24" s="112">
        <v>0</v>
      </c>
      <c r="L24" s="109">
        <v>0</v>
      </c>
      <c r="M24" s="111">
        <v>0</v>
      </c>
      <c r="N24" s="110">
        <v>0</v>
      </c>
      <c r="O24" s="110">
        <v>0</v>
      </c>
      <c r="P24" s="109">
        <v>0</v>
      </c>
      <c r="Q24" s="108">
        <v>0</v>
      </c>
      <c r="R24" s="107">
        <v>0</v>
      </c>
      <c r="S24" s="79"/>
      <c r="T24" s="106" t="s">
        <v>206</v>
      </c>
      <c r="U24" s="105"/>
    </row>
    <row r="25" spans="1:21" s="14" customFormat="1" ht="20.25" customHeight="1">
      <c r="A25" s="114"/>
      <c r="B25" s="106" t="s">
        <v>205</v>
      </c>
      <c r="C25" s="100"/>
      <c r="D25" s="51"/>
      <c r="E25" s="113">
        <v>0</v>
      </c>
      <c r="F25" s="109">
        <v>0</v>
      </c>
      <c r="G25" s="112">
        <v>0</v>
      </c>
      <c r="H25" s="111">
        <v>0</v>
      </c>
      <c r="I25" s="109">
        <v>0</v>
      </c>
      <c r="J25" s="111">
        <v>0</v>
      </c>
      <c r="K25" s="112">
        <v>0</v>
      </c>
      <c r="L25" s="109">
        <v>0</v>
      </c>
      <c r="M25" s="111">
        <v>0</v>
      </c>
      <c r="N25" s="110">
        <v>0</v>
      </c>
      <c r="O25" s="110">
        <v>0</v>
      </c>
      <c r="P25" s="109">
        <v>0</v>
      </c>
      <c r="Q25" s="108">
        <v>0</v>
      </c>
      <c r="R25" s="107">
        <v>0</v>
      </c>
      <c r="S25" s="79"/>
      <c r="T25" s="106" t="s">
        <v>204</v>
      </c>
      <c r="U25" s="105"/>
    </row>
    <row r="26" spans="1:21" s="14" customFormat="1" ht="20.25" customHeight="1">
      <c r="A26" s="106" t="s">
        <v>203</v>
      </c>
      <c r="B26" s="114"/>
      <c r="C26" s="100"/>
      <c r="D26" s="51"/>
      <c r="E26" s="110">
        <v>75936</v>
      </c>
      <c r="F26" s="110">
        <v>0</v>
      </c>
      <c r="G26" s="110">
        <v>0</v>
      </c>
      <c r="H26" s="110">
        <v>0</v>
      </c>
      <c r="I26" s="110">
        <v>18140</v>
      </c>
      <c r="J26" s="110">
        <v>18140</v>
      </c>
      <c r="K26" s="110">
        <v>0</v>
      </c>
      <c r="L26" s="110">
        <v>57796</v>
      </c>
      <c r="M26" s="110">
        <v>57796</v>
      </c>
      <c r="N26" s="110">
        <v>0</v>
      </c>
      <c r="O26" s="110">
        <v>0</v>
      </c>
      <c r="P26" s="111">
        <v>1092083</v>
      </c>
      <c r="Q26" s="110">
        <v>1092083</v>
      </c>
      <c r="R26" s="110">
        <v>0</v>
      </c>
      <c r="S26" s="117" t="s">
        <v>202</v>
      </c>
      <c r="T26" s="115"/>
      <c r="U26" s="105"/>
    </row>
    <row r="27" spans="1:21" s="14" customFormat="1" ht="20.25" customHeight="1">
      <c r="A27" s="114"/>
      <c r="B27" s="106" t="s">
        <v>201</v>
      </c>
      <c r="C27" s="100"/>
      <c r="D27" s="51"/>
      <c r="E27" s="113">
        <v>52200</v>
      </c>
      <c r="F27" s="109">
        <v>0</v>
      </c>
      <c r="G27" s="112">
        <v>0</v>
      </c>
      <c r="H27" s="111">
        <v>0</v>
      </c>
      <c r="I27" s="109">
        <v>18140</v>
      </c>
      <c r="J27" s="111">
        <v>18140</v>
      </c>
      <c r="K27" s="112"/>
      <c r="L27" s="109">
        <v>34060</v>
      </c>
      <c r="M27" s="111">
        <v>34060</v>
      </c>
      <c r="N27" s="110">
        <v>0</v>
      </c>
      <c r="O27" s="110">
        <v>0</v>
      </c>
      <c r="P27" s="109">
        <v>1092010</v>
      </c>
      <c r="Q27" s="108">
        <v>1092010</v>
      </c>
      <c r="R27" s="107">
        <v>0</v>
      </c>
      <c r="S27" s="79"/>
      <c r="T27" s="106" t="s">
        <v>200</v>
      </c>
      <c r="U27" s="105"/>
    </row>
    <row r="28" spans="1:21" s="14" customFormat="1" ht="20.25" customHeight="1">
      <c r="A28" s="114"/>
      <c r="B28" s="106" t="s">
        <v>199</v>
      </c>
      <c r="C28" s="100"/>
      <c r="D28" s="51"/>
      <c r="E28" s="113">
        <v>23736</v>
      </c>
      <c r="F28" s="109">
        <v>0</v>
      </c>
      <c r="G28" s="112">
        <v>0</v>
      </c>
      <c r="H28" s="111">
        <v>0</v>
      </c>
      <c r="I28" s="109">
        <v>0</v>
      </c>
      <c r="J28" s="111">
        <v>0</v>
      </c>
      <c r="K28" s="112">
        <v>0</v>
      </c>
      <c r="L28" s="109">
        <v>23736</v>
      </c>
      <c r="M28" s="111">
        <v>23736</v>
      </c>
      <c r="N28" s="110">
        <v>0</v>
      </c>
      <c r="O28" s="110">
        <v>0</v>
      </c>
      <c r="P28" s="109">
        <v>73</v>
      </c>
      <c r="Q28" s="108">
        <v>73</v>
      </c>
      <c r="R28" s="107">
        <v>0</v>
      </c>
      <c r="S28" s="79"/>
      <c r="T28" s="106" t="s">
        <v>198</v>
      </c>
      <c r="U28" s="105"/>
    </row>
    <row r="29" spans="1:21" s="14" customFormat="1" ht="20.25" customHeight="1">
      <c r="A29" s="106" t="s">
        <v>197</v>
      </c>
      <c r="B29" s="106"/>
      <c r="C29" s="100"/>
      <c r="D29" s="51"/>
      <c r="E29" s="110">
        <v>51577</v>
      </c>
      <c r="F29" s="110">
        <v>0</v>
      </c>
      <c r="G29" s="110">
        <v>0</v>
      </c>
      <c r="H29" s="110">
        <v>0</v>
      </c>
      <c r="I29" s="110">
        <v>42630</v>
      </c>
      <c r="J29" s="110">
        <v>8411</v>
      </c>
      <c r="K29" s="110">
        <v>34219</v>
      </c>
      <c r="L29" s="110">
        <v>8947</v>
      </c>
      <c r="M29" s="110">
        <v>6267</v>
      </c>
      <c r="N29" s="110">
        <v>2680</v>
      </c>
      <c r="O29" s="110">
        <v>0</v>
      </c>
      <c r="P29" s="111">
        <v>51576</v>
      </c>
      <c r="Q29" s="110">
        <v>51576</v>
      </c>
      <c r="R29" s="110">
        <v>0</v>
      </c>
      <c r="S29" s="116" t="s">
        <v>196</v>
      </c>
      <c r="T29" s="115"/>
      <c r="U29" s="105"/>
    </row>
    <row r="30" spans="1:21" s="14" customFormat="1" ht="20.25" customHeight="1">
      <c r="A30" s="114"/>
      <c r="B30" s="106" t="s">
        <v>195</v>
      </c>
      <c r="C30" s="100"/>
      <c r="D30" s="51"/>
      <c r="E30" s="113">
        <v>2715</v>
      </c>
      <c r="F30" s="109">
        <v>0</v>
      </c>
      <c r="G30" s="112">
        <v>0</v>
      </c>
      <c r="H30" s="111">
        <v>0</v>
      </c>
      <c r="I30" s="109">
        <v>2450</v>
      </c>
      <c r="J30" s="111">
        <v>2100</v>
      </c>
      <c r="K30" s="112">
        <v>350</v>
      </c>
      <c r="L30" s="109">
        <v>265</v>
      </c>
      <c r="M30" s="111">
        <v>265</v>
      </c>
      <c r="N30" s="110">
        <v>0</v>
      </c>
      <c r="O30" s="110">
        <v>0</v>
      </c>
      <c r="P30" s="109">
        <v>2715</v>
      </c>
      <c r="Q30" s="108">
        <v>2715</v>
      </c>
      <c r="R30" s="107">
        <v>0</v>
      </c>
      <c r="S30" s="79"/>
      <c r="T30" s="106" t="s">
        <v>194</v>
      </c>
      <c r="U30" s="105"/>
    </row>
    <row r="31" spans="1:21" s="14" customFormat="1" ht="20.25" customHeight="1">
      <c r="A31" s="114"/>
      <c r="B31" s="106" t="s">
        <v>193</v>
      </c>
      <c r="C31" s="100"/>
      <c r="D31" s="51"/>
      <c r="E31" s="113">
        <v>47555</v>
      </c>
      <c r="F31" s="109">
        <v>0</v>
      </c>
      <c r="G31" s="112">
        <v>0</v>
      </c>
      <c r="H31" s="111">
        <v>0</v>
      </c>
      <c r="I31" s="109">
        <v>39251</v>
      </c>
      <c r="J31" s="111">
        <v>5982</v>
      </c>
      <c r="K31" s="112">
        <v>33269</v>
      </c>
      <c r="L31" s="109">
        <v>8304</v>
      </c>
      <c r="M31" s="111">
        <v>5624</v>
      </c>
      <c r="N31" s="110">
        <v>2680</v>
      </c>
      <c r="O31" s="110">
        <v>0</v>
      </c>
      <c r="P31" s="109">
        <v>47554</v>
      </c>
      <c r="Q31" s="108">
        <v>47554</v>
      </c>
      <c r="R31" s="107">
        <v>0</v>
      </c>
      <c r="S31" s="79"/>
      <c r="T31" s="106" t="s">
        <v>192</v>
      </c>
      <c r="U31" s="105"/>
    </row>
    <row r="32" spans="1:21" s="14" customFormat="1" ht="20.25" customHeight="1">
      <c r="A32" s="114"/>
      <c r="B32" s="106" t="s">
        <v>191</v>
      </c>
      <c r="C32" s="100"/>
      <c r="D32" s="51"/>
      <c r="E32" s="113">
        <v>68</v>
      </c>
      <c r="F32" s="109">
        <v>0</v>
      </c>
      <c r="G32" s="112">
        <v>0</v>
      </c>
      <c r="H32" s="111">
        <v>0</v>
      </c>
      <c r="I32" s="109">
        <v>0</v>
      </c>
      <c r="J32" s="111">
        <v>0</v>
      </c>
      <c r="K32" s="112">
        <v>0</v>
      </c>
      <c r="L32" s="109">
        <v>68</v>
      </c>
      <c r="M32" s="111">
        <v>68</v>
      </c>
      <c r="N32" s="110">
        <v>0</v>
      </c>
      <c r="O32" s="110">
        <v>0</v>
      </c>
      <c r="P32" s="109">
        <v>68</v>
      </c>
      <c r="Q32" s="108">
        <v>68</v>
      </c>
      <c r="R32" s="107">
        <v>0</v>
      </c>
      <c r="S32" s="79"/>
      <c r="T32" s="106" t="s">
        <v>190</v>
      </c>
      <c r="U32" s="105"/>
    </row>
    <row r="33" spans="1:21" s="14" customFormat="1" ht="20.25" customHeight="1">
      <c r="A33" s="114"/>
      <c r="B33" s="106" t="s">
        <v>189</v>
      </c>
      <c r="C33" s="100"/>
      <c r="D33" s="51"/>
      <c r="E33" s="113">
        <v>929</v>
      </c>
      <c r="F33" s="109">
        <v>0</v>
      </c>
      <c r="G33" s="112">
        <v>0</v>
      </c>
      <c r="H33" s="111">
        <v>0</v>
      </c>
      <c r="I33" s="109">
        <v>929</v>
      </c>
      <c r="J33" s="111">
        <v>329</v>
      </c>
      <c r="K33" s="112">
        <v>600</v>
      </c>
      <c r="L33" s="109">
        <v>0</v>
      </c>
      <c r="M33" s="111">
        <v>0</v>
      </c>
      <c r="N33" s="110">
        <v>0</v>
      </c>
      <c r="O33" s="110">
        <v>0</v>
      </c>
      <c r="P33" s="109">
        <v>929</v>
      </c>
      <c r="Q33" s="108">
        <v>929</v>
      </c>
      <c r="R33" s="107">
        <v>0</v>
      </c>
      <c r="S33" s="79"/>
      <c r="T33" s="106" t="s">
        <v>188</v>
      </c>
      <c r="U33" s="105"/>
    </row>
    <row r="34" spans="1:21" s="3" customFormat="1" ht="36.6" customHeight="1">
      <c r="A34" s="20"/>
      <c r="C34" s="49"/>
      <c r="D34" s="4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8"/>
      <c r="S34" s="76"/>
      <c r="T34" s="64"/>
      <c r="U34" s="4"/>
    </row>
    <row r="35" spans="1:21" s="3" customFormat="1" ht="27" customHeight="1">
      <c r="A35" s="20"/>
      <c r="C35" s="49"/>
      <c r="D35" s="103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8"/>
      <c r="S35" s="76"/>
      <c r="T35" s="64"/>
      <c r="U35" s="4"/>
    </row>
    <row r="36" spans="1:21" s="48" customFormat="1" ht="27.75" customHeight="1">
      <c r="A36" s="49"/>
      <c r="B36" s="49" t="s">
        <v>143</v>
      </c>
      <c r="C36" s="47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104"/>
    </row>
    <row r="37" spans="1:21" s="102" customFormat="1">
      <c r="A37" s="103"/>
      <c r="B37" s="31" t="s">
        <v>142</v>
      </c>
      <c r="C37" s="47"/>
      <c r="D37" s="49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35"/>
    </row>
    <row r="38" spans="1:21" ht="6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1" s="81" customFormat="1" ht="20.25" customHeight="1">
      <c r="A39" s="259" t="s">
        <v>141</v>
      </c>
      <c r="B39" s="259"/>
      <c r="C39" s="259"/>
      <c r="D39" s="270"/>
      <c r="E39" s="281" t="s">
        <v>140</v>
      </c>
      <c r="F39" s="282"/>
      <c r="G39" s="282"/>
      <c r="H39" s="282"/>
      <c r="I39" s="282"/>
      <c r="J39" s="282"/>
      <c r="K39" s="282"/>
      <c r="L39" s="282"/>
      <c r="M39" s="282"/>
      <c r="N39" s="282"/>
      <c r="O39" s="283"/>
      <c r="P39" s="284" t="s">
        <v>139</v>
      </c>
      <c r="Q39" s="285"/>
      <c r="R39" s="286"/>
      <c r="S39" s="273" t="s">
        <v>138</v>
      </c>
      <c r="T39" s="259"/>
    </row>
    <row r="40" spans="1:21" s="81" customFormat="1" ht="21" customHeight="1">
      <c r="A40" s="279"/>
      <c r="B40" s="279"/>
      <c r="C40" s="279"/>
      <c r="D40" s="280"/>
      <c r="E40" s="3"/>
      <c r="F40" s="288" t="s">
        <v>137</v>
      </c>
      <c r="G40" s="289"/>
      <c r="H40" s="290"/>
      <c r="I40" s="281" t="s">
        <v>136</v>
      </c>
      <c r="J40" s="282"/>
      <c r="K40" s="282"/>
      <c r="L40" s="281" t="s">
        <v>135</v>
      </c>
      <c r="M40" s="282"/>
      <c r="N40" s="282"/>
      <c r="O40" s="283"/>
      <c r="P40" s="291" t="s">
        <v>134</v>
      </c>
      <c r="Q40" s="292"/>
      <c r="R40" s="293"/>
      <c r="S40" s="287"/>
      <c r="T40" s="279"/>
    </row>
    <row r="41" spans="1:21" s="81" customFormat="1" ht="18.75" customHeight="1">
      <c r="A41" s="279"/>
      <c r="B41" s="279"/>
      <c r="C41" s="279"/>
      <c r="D41" s="280"/>
      <c r="E41" s="60"/>
      <c r="F41" s="60"/>
      <c r="G41" s="60" t="s">
        <v>133</v>
      </c>
      <c r="H41" s="89"/>
      <c r="I41" s="60"/>
      <c r="J41" s="60" t="s">
        <v>133</v>
      </c>
      <c r="K41" s="89"/>
      <c r="L41" s="60"/>
      <c r="M41" s="60" t="s">
        <v>133</v>
      </c>
      <c r="N41" s="89"/>
      <c r="O41" s="89"/>
      <c r="P41" s="60"/>
      <c r="Q41" s="88"/>
      <c r="R41" s="88"/>
      <c r="S41" s="287"/>
      <c r="T41" s="279"/>
    </row>
    <row r="42" spans="1:21" s="81" customFormat="1" ht="18.75" customHeight="1">
      <c r="A42" s="279"/>
      <c r="B42" s="279"/>
      <c r="C42" s="279"/>
      <c r="D42" s="280"/>
      <c r="E42" s="60" t="s">
        <v>132</v>
      </c>
      <c r="F42" s="60" t="s">
        <v>128</v>
      </c>
      <c r="G42" s="60" t="s">
        <v>131</v>
      </c>
      <c r="H42" s="60" t="s">
        <v>130</v>
      </c>
      <c r="I42" s="60" t="s">
        <v>128</v>
      </c>
      <c r="J42" s="60" t="s">
        <v>131</v>
      </c>
      <c r="K42" s="60" t="s">
        <v>130</v>
      </c>
      <c r="L42" s="60" t="s">
        <v>128</v>
      </c>
      <c r="M42" s="60" t="s">
        <v>131</v>
      </c>
      <c r="N42" s="60" t="s">
        <v>130</v>
      </c>
      <c r="O42" s="60" t="s">
        <v>129</v>
      </c>
      <c r="P42" s="60" t="s">
        <v>128</v>
      </c>
      <c r="Q42" s="87" t="s">
        <v>127</v>
      </c>
      <c r="R42" s="87" t="s">
        <v>126</v>
      </c>
      <c r="S42" s="287"/>
      <c r="T42" s="279"/>
    </row>
    <row r="43" spans="1:21" s="81" customFormat="1" ht="18" customHeight="1">
      <c r="A43" s="279"/>
      <c r="B43" s="279"/>
      <c r="C43" s="279"/>
      <c r="D43" s="280"/>
      <c r="E43" s="60" t="s">
        <v>37</v>
      </c>
      <c r="F43" s="60" t="s">
        <v>37</v>
      </c>
      <c r="G43" s="60" t="s">
        <v>125</v>
      </c>
      <c r="H43" s="60" t="s">
        <v>124</v>
      </c>
      <c r="I43" s="60" t="s">
        <v>37</v>
      </c>
      <c r="J43" s="60" t="s">
        <v>125</v>
      </c>
      <c r="K43" s="60" t="s">
        <v>124</v>
      </c>
      <c r="L43" s="60" t="s">
        <v>37</v>
      </c>
      <c r="M43" s="60" t="s">
        <v>125</v>
      </c>
      <c r="N43" s="60" t="s">
        <v>124</v>
      </c>
      <c r="O43" s="60" t="s">
        <v>123</v>
      </c>
      <c r="P43" s="60" t="s">
        <v>37</v>
      </c>
      <c r="Q43" s="87" t="s">
        <v>122</v>
      </c>
      <c r="R43" s="87" t="s">
        <v>121</v>
      </c>
      <c r="S43" s="287"/>
      <c r="T43" s="279"/>
    </row>
    <row r="44" spans="1:21" s="81" customFormat="1" ht="18" customHeight="1">
      <c r="A44" s="271"/>
      <c r="B44" s="271"/>
      <c r="C44" s="271"/>
      <c r="D44" s="272"/>
      <c r="E44" s="61"/>
      <c r="F44" s="86"/>
      <c r="G44" s="86" t="s">
        <v>120</v>
      </c>
      <c r="H44" s="86" t="s">
        <v>119</v>
      </c>
      <c r="I44" s="86"/>
      <c r="J44" s="86" t="s">
        <v>120</v>
      </c>
      <c r="K44" s="86" t="s">
        <v>119</v>
      </c>
      <c r="L44" s="86"/>
      <c r="M44" s="86" t="s">
        <v>120</v>
      </c>
      <c r="N44" s="86" t="s">
        <v>119</v>
      </c>
      <c r="O44" s="62" t="s">
        <v>118</v>
      </c>
      <c r="P44" s="62"/>
      <c r="Q44" s="85"/>
      <c r="R44" s="85"/>
      <c r="S44" s="274"/>
      <c r="T44" s="271"/>
    </row>
    <row r="45" spans="1:21" s="81" customFormat="1" ht="3" customHeight="1">
      <c r="A45" s="58"/>
      <c r="B45" s="58"/>
      <c r="C45" s="58"/>
      <c r="D45" s="60"/>
      <c r="E45" s="58"/>
      <c r="F45" s="84"/>
      <c r="G45" s="84"/>
      <c r="H45" s="84"/>
      <c r="I45" s="84"/>
      <c r="J45" s="84"/>
      <c r="K45" s="84"/>
      <c r="L45" s="84"/>
      <c r="M45" s="84"/>
      <c r="N45" s="84"/>
      <c r="O45" s="60"/>
      <c r="P45" s="60"/>
      <c r="Q45" s="83"/>
      <c r="R45" s="82"/>
      <c r="S45" s="59"/>
      <c r="T45" s="58"/>
    </row>
    <row r="46" spans="1:21" s="3" customFormat="1" ht="19.2" customHeight="1">
      <c r="A46" s="20"/>
      <c r="B46" s="64" t="s">
        <v>187</v>
      </c>
      <c r="C46" s="75"/>
      <c r="D46" s="13"/>
      <c r="E46" s="71">
        <v>0</v>
      </c>
      <c r="F46" s="67">
        <v>0</v>
      </c>
      <c r="G46" s="70">
        <v>0</v>
      </c>
      <c r="H46" s="69">
        <v>0</v>
      </c>
      <c r="I46" s="67">
        <v>0</v>
      </c>
      <c r="J46" s="69">
        <v>0</v>
      </c>
      <c r="K46" s="70">
        <v>0</v>
      </c>
      <c r="L46" s="67">
        <v>0</v>
      </c>
      <c r="M46" s="69">
        <v>0</v>
      </c>
      <c r="N46" s="68">
        <v>0</v>
      </c>
      <c r="O46" s="68">
        <v>0</v>
      </c>
      <c r="P46" s="67">
        <v>0</v>
      </c>
      <c r="Q46" s="66">
        <v>0</v>
      </c>
      <c r="R46" s="65">
        <v>0</v>
      </c>
      <c r="S46" s="79"/>
      <c r="T46" s="64" t="s">
        <v>186</v>
      </c>
      <c r="U46" s="4"/>
    </row>
    <row r="47" spans="1:21" s="3" customFormat="1" ht="19.2" customHeight="1">
      <c r="A47" s="20"/>
      <c r="B47" s="64" t="s">
        <v>185</v>
      </c>
      <c r="C47" s="75"/>
      <c r="D47" s="13"/>
      <c r="E47" s="71">
        <v>310</v>
      </c>
      <c r="F47" s="67">
        <v>0</v>
      </c>
      <c r="G47" s="70">
        <v>0</v>
      </c>
      <c r="H47" s="69">
        <v>0</v>
      </c>
      <c r="I47" s="67">
        <v>0</v>
      </c>
      <c r="J47" s="69">
        <v>0</v>
      </c>
      <c r="K47" s="70">
        <v>0</v>
      </c>
      <c r="L47" s="67">
        <v>310</v>
      </c>
      <c r="M47" s="69">
        <v>310</v>
      </c>
      <c r="N47" s="68"/>
      <c r="O47" s="68">
        <v>0</v>
      </c>
      <c r="P47" s="67">
        <v>310</v>
      </c>
      <c r="Q47" s="66">
        <v>310</v>
      </c>
      <c r="R47" s="65">
        <v>0</v>
      </c>
      <c r="S47" s="79"/>
      <c r="T47" s="64" t="s">
        <v>184</v>
      </c>
      <c r="U47" s="4"/>
    </row>
    <row r="48" spans="1:21" s="3" customFormat="1" ht="19.2" customHeight="1">
      <c r="A48" s="20"/>
      <c r="B48" s="64" t="s">
        <v>183</v>
      </c>
      <c r="C48" s="75"/>
      <c r="D48" s="13"/>
      <c r="E48" s="71">
        <v>0</v>
      </c>
      <c r="F48" s="67">
        <v>0</v>
      </c>
      <c r="G48" s="70">
        <v>0</v>
      </c>
      <c r="H48" s="69">
        <v>0</v>
      </c>
      <c r="I48" s="67">
        <v>0</v>
      </c>
      <c r="J48" s="69">
        <v>0</v>
      </c>
      <c r="K48" s="70">
        <v>0</v>
      </c>
      <c r="L48" s="67">
        <v>0</v>
      </c>
      <c r="M48" s="69">
        <v>0</v>
      </c>
      <c r="N48" s="68">
        <v>0</v>
      </c>
      <c r="O48" s="68">
        <v>0</v>
      </c>
      <c r="P48" s="67">
        <v>0</v>
      </c>
      <c r="Q48" s="66">
        <v>0</v>
      </c>
      <c r="R48" s="65">
        <v>0</v>
      </c>
      <c r="S48" s="79"/>
      <c r="T48" s="64" t="s">
        <v>182</v>
      </c>
      <c r="U48" s="4"/>
    </row>
    <row r="49" spans="1:21" s="3" customFormat="1" ht="19.2" customHeight="1">
      <c r="A49" s="64" t="s">
        <v>181</v>
      </c>
      <c r="B49" s="101"/>
      <c r="C49" s="75"/>
      <c r="D49" s="13"/>
      <c r="E49" s="68">
        <v>4353458</v>
      </c>
      <c r="F49" s="68">
        <v>0</v>
      </c>
      <c r="G49" s="68">
        <v>0</v>
      </c>
      <c r="H49" s="68">
        <v>0</v>
      </c>
      <c r="I49" s="68">
        <v>3920103</v>
      </c>
      <c r="J49" s="68">
        <v>2858790</v>
      </c>
      <c r="K49" s="68">
        <v>1061313</v>
      </c>
      <c r="L49" s="68">
        <v>433355</v>
      </c>
      <c r="M49" s="68">
        <v>207774</v>
      </c>
      <c r="N49" s="68">
        <v>225581</v>
      </c>
      <c r="O49" s="68">
        <v>0</v>
      </c>
      <c r="P49" s="68">
        <v>4347849</v>
      </c>
      <c r="Q49" s="68">
        <v>4347849</v>
      </c>
      <c r="R49" s="68">
        <v>0</v>
      </c>
      <c r="S49" s="74" t="s">
        <v>180</v>
      </c>
      <c r="T49" s="14"/>
      <c r="U49" s="4"/>
    </row>
    <row r="50" spans="1:21" s="3" customFormat="1" ht="19.2" customHeight="1">
      <c r="A50" s="64"/>
      <c r="B50" s="64" t="s">
        <v>179</v>
      </c>
      <c r="C50" s="75"/>
      <c r="D50" s="13"/>
      <c r="E50" s="71">
        <v>6565</v>
      </c>
      <c r="F50" s="67">
        <v>0</v>
      </c>
      <c r="G50" s="70">
        <v>0</v>
      </c>
      <c r="H50" s="69">
        <v>0</v>
      </c>
      <c r="I50" s="67">
        <v>0</v>
      </c>
      <c r="J50" s="69">
        <v>0</v>
      </c>
      <c r="K50" s="70">
        <v>0</v>
      </c>
      <c r="L50" s="67">
        <v>6565</v>
      </c>
      <c r="M50" s="69">
        <v>6565</v>
      </c>
      <c r="N50" s="68">
        <v>0</v>
      </c>
      <c r="O50" s="68">
        <v>0</v>
      </c>
      <c r="P50" s="67">
        <v>956</v>
      </c>
      <c r="Q50" s="66">
        <v>956</v>
      </c>
      <c r="R50" s="65">
        <v>0</v>
      </c>
      <c r="S50" s="74"/>
      <c r="T50" s="64" t="s">
        <v>178</v>
      </c>
      <c r="U50" s="4"/>
    </row>
    <row r="51" spans="1:21" s="3" customFormat="1" ht="19.2" customHeight="1">
      <c r="A51" s="64"/>
      <c r="B51" s="64" t="s">
        <v>177</v>
      </c>
      <c r="C51" s="75"/>
      <c r="D51" s="13"/>
      <c r="E51" s="71">
        <v>0</v>
      </c>
      <c r="F51" s="67">
        <v>0</v>
      </c>
      <c r="G51" s="70">
        <v>0</v>
      </c>
      <c r="H51" s="69">
        <v>0</v>
      </c>
      <c r="I51" s="67">
        <v>0</v>
      </c>
      <c r="J51" s="69">
        <v>0</v>
      </c>
      <c r="K51" s="70">
        <v>0</v>
      </c>
      <c r="L51" s="67">
        <v>0</v>
      </c>
      <c r="M51" s="69">
        <v>0</v>
      </c>
      <c r="N51" s="68">
        <v>0</v>
      </c>
      <c r="O51" s="68">
        <v>0</v>
      </c>
      <c r="P51" s="67">
        <v>0</v>
      </c>
      <c r="Q51" s="66">
        <v>0</v>
      </c>
      <c r="R51" s="65">
        <v>0</v>
      </c>
      <c r="S51" s="74"/>
      <c r="T51" s="64" t="s">
        <v>176</v>
      </c>
      <c r="U51" s="4"/>
    </row>
    <row r="52" spans="1:21" s="3" customFormat="1" ht="19.2" customHeight="1">
      <c r="A52" s="64"/>
      <c r="B52" s="64" t="s">
        <v>175</v>
      </c>
      <c r="C52" s="75"/>
      <c r="D52" s="13"/>
      <c r="E52" s="71">
        <v>0</v>
      </c>
      <c r="F52" s="67">
        <v>0</v>
      </c>
      <c r="G52" s="70">
        <v>0</v>
      </c>
      <c r="H52" s="69">
        <v>0</v>
      </c>
      <c r="I52" s="67">
        <v>0</v>
      </c>
      <c r="J52" s="69">
        <v>0</v>
      </c>
      <c r="K52" s="70">
        <v>0</v>
      </c>
      <c r="L52" s="67">
        <v>0</v>
      </c>
      <c r="M52" s="69">
        <v>0</v>
      </c>
      <c r="N52" s="68">
        <v>0</v>
      </c>
      <c r="O52" s="68">
        <v>0</v>
      </c>
      <c r="P52" s="67">
        <v>0</v>
      </c>
      <c r="Q52" s="66">
        <v>0</v>
      </c>
      <c r="R52" s="65">
        <v>0</v>
      </c>
      <c r="S52" s="74"/>
      <c r="T52" s="64" t="s">
        <v>174</v>
      </c>
      <c r="U52" s="4"/>
    </row>
    <row r="53" spans="1:21" s="3" customFormat="1" ht="19.2" customHeight="1">
      <c r="A53" s="64"/>
      <c r="B53" s="64" t="s">
        <v>173</v>
      </c>
      <c r="C53" s="75"/>
      <c r="D53" s="13"/>
      <c r="E53" s="71">
        <v>0</v>
      </c>
      <c r="F53" s="67">
        <v>0</v>
      </c>
      <c r="G53" s="70">
        <v>0</v>
      </c>
      <c r="H53" s="69">
        <v>0</v>
      </c>
      <c r="I53" s="67">
        <v>0</v>
      </c>
      <c r="J53" s="69">
        <v>0</v>
      </c>
      <c r="K53" s="70">
        <v>0</v>
      </c>
      <c r="L53" s="67">
        <v>0</v>
      </c>
      <c r="M53" s="69">
        <v>0</v>
      </c>
      <c r="N53" s="68">
        <v>0</v>
      </c>
      <c r="O53" s="68">
        <v>0</v>
      </c>
      <c r="P53" s="67">
        <v>0</v>
      </c>
      <c r="Q53" s="66">
        <v>0</v>
      </c>
      <c r="R53" s="65">
        <v>0</v>
      </c>
      <c r="S53" s="74"/>
      <c r="T53" s="64" t="s">
        <v>172</v>
      </c>
      <c r="U53" s="4"/>
    </row>
    <row r="54" spans="1:21" s="3" customFormat="1" ht="19.2" customHeight="1">
      <c r="A54" s="64"/>
      <c r="B54" s="64" t="s">
        <v>171</v>
      </c>
      <c r="C54" s="75"/>
      <c r="D54" s="13"/>
      <c r="E54" s="71">
        <v>0</v>
      </c>
      <c r="F54" s="67">
        <v>0</v>
      </c>
      <c r="G54" s="70">
        <v>0</v>
      </c>
      <c r="H54" s="69">
        <v>0</v>
      </c>
      <c r="I54" s="67">
        <v>0</v>
      </c>
      <c r="J54" s="69">
        <v>0</v>
      </c>
      <c r="K54" s="70">
        <v>0</v>
      </c>
      <c r="L54" s="67">
        <v>0</v>
      </c>
      <c r="M54" s="69">
        <v>0</v>
      </c>
      <c r="N54" s="68">
        <v>0</v>
      </c>
      <c r="O54" s="68">
        <v>0</v>
      </c>
      <c r="P54" s="67">
        <v>0</v>
      </c>
      <c r="Q54" s="66">
        <v>0</v>
      </c>
      <c r="R54" s="65">
        <v>0</v>
      </c>
      <c r="S54" s="74"/>
      <c r="T54" s="64" t="s">
        <v>170</v>
      </c>
      <c r="U54" s="4"/>
    </row>
    <row r="55" spans="1:21" s="3" customFormat="1" ht="19.2" customHeight="1">
      <c r="A55" s="64"/>
      <c r="B55" s="64" t="s">
        <v>169</v>
      </c>
      <c r="C55" s="75"/>
      <c r="D55" s="13"/>
      <c r="E55" s="71">
        <v>0</v>
      </c>
      <c r="F55" s="67">
        <v>0</v>
      </c>
      <c r="G55" s="70">
        <v>0</v>
      </c>
      <c r="H55" s="69">
        <v>0</v>
      </c>
      <c r="I55" s="67">
        <v>0</v>
      </c>
      <c r="J55" s="69">
        <v>0</v>
      </c>
      <c r="K55" s="70">
        <v>0</v>
      </c>
      <c r="L55" s="67">
        <v>0</v>
      </c>
      <c r="M55" s="69">
        <v>0</v>
      </c>
      <c r="N55" s="68">
        <v>0</v>
      </c>
      <c r="O55" s="68">
        <v>0</v>
      </c>
      <c r="P55" s="67">
        <v>0</v>
      </c>
      <c r="Q55" s="66">
        <v>0</v>
      </c>
      <c r="R55" s="65">
        <v>0</v>
      </c>
      <c r="S55" s="74"/>
      <c r="T55" s="64" t="s">
        <v>168</v>
      </c>
      <c r="U55" s="4"/>
    </row>
    <row r="56" spans="1:21" s="3" customFormat="1" ht="19.2" customHeight="1">
      <c r="A56" s="64"/>
      <c r="B56" s="64" t="s">
        <v>167</v>
      </c>
      <c r="C56" s="75"/>
      <c r="D56" s="13"/>
      <c r="E56" s="71">
        <v>0</v>
      </c>
      <c r="F56" s="67">
        <v>0</v>
      </c>
      <c r="G56" s="70">
        <v>0</v>
      </c>
      <c r="H56" s="69">
        <v>0</v>
      </c>
      <c r="I56" s="67">
        <v>0</v>
      </c>
      <c r="J56" s="69">
        <v>0</v>
      </c>
      <c r="K56" s="70">
        <v>0</v>
      </c>
      <c r="L56" s="67">
        <v>0</v>
      </c>
      <c r="M56" s="69">
        <v>0</v>
      </c>
      <c r="N56" s="68">
        <v>0</v>
      </c>
      <c r="O56" s="68">
        <v>0</v>
      </c>
      <c r="P56" s="67">
        <v>0</v>
      </c>
      <c r="Q56" s="66">
        <v>0</v>
      </c>
      <c r="R56" s="65">
        <v>0</v>
      </c>
      <c r="S56" s="74"/>
      <c r="T56" s="64" t="s">
        <v>166</v>
      </c>
      <c r="U56" s="4"/>
    </row>
    <row r="57" spans="1:21" s="3" customFormat="1" ht="19.2" customHeight="1">
      <c r="A57" s="64"/>
      <c r="B57" s="64" t="s">
        <v>165</v>
      </c>
      <c r="C57" s="75"/>
      <c r="D57" s="13"/>
      <c r="E57" s="71">
        <v>4346893</v>
      </c>
      <c r="F57" s="67">
        <v>0</v>
      </c>
      <c r="G57" s="70">
        <v>0</v>
      </c>
      <c r="H57" s="69">
        <v>0</v>
      </c>
      <c r="I57" s="67">
        <v>3920103</v>
      </c>
      <c r="J57" s="69">
        <v>2858790</v>
      </c>
      <c r="K57" s="70">
        <v>1061313</v>
      </c>
      <c r="L57" s="67">
        <v>426790</v>
      </c>
      <c r="M57" s="69">
        <v>201209</v>
      </c>
      <c r="N57" s="68">
        <v>225581</v>
      </c>
      <c r="O57" s="68">
        <v>0</v>
      </c>
      <c r="P57" s="67">
        <v>4346893</v>
      </c>
      <c r="Q57" s="66">
        <v>4346893</v>
      </c>
      <c r="R57" s="65">
        <v>0</v>
      </c>
      <c r="S57" s="74"/>
      <c r="T57" s="64" t="s">
        <v>164</v>
      </c>
      <c r="U57" s="4"/>
    </row>
    <row r="58" spans="1:21" s="3" customFormat="1" ht="19.2" customHeight="1">
      <c r="A58" s="64"/>
      <c r="B58" s="64" t="s">
        <v>163</v>
      </c>
      <c r="C58" s="75"/>
      <c r="D58" s="13"/>
      <c r="E58" s="71">
        <v>0</v>
      </c>
      <c r="F58" s="67">
        <v>0</v>
      </c>
      <c r="G58" s="70">
        <v>0</v>
      </c>
      <c r="H58" s="69">
        <v>0</v>
      </c>
      <c r="I58" s="67">
        <v>0</v>
      </c>
      <c r="J58" s="69">
        <v>0</v>
      </c>
      <c r="K58" s="70">
        <v>0</v>
      </c>
      <c r="L58" s="67">
        <v>0</v>
      </c>
      <c r="M58" s="69">
        <v>0</v>
      </c>
      <c r="N58" s="68">
        <v>0</v>
      </c>
      <c r="O58" s="68">
        <v>0</v>
      </c>
      <c r="P58" s="67">
        <v>0</v>
      </c>
      <c r="Q58" s="66">
        <v>0</v>
      </c>
      <c r="R58" s="65">
        <v>0</v>
      </c>
      <c r="S58" s="74"/>
      <c r="T58" s="64" t="s">
        <v>162</v>
      </c>
      <c r="U58" s="4"/>
    </row>
    <row r="59" spans="1:21" s="3" customFormat="1" ht="19.2" customHeight="1">
      <c r="A59" s="64" t="s">
        <v>161</v>
      </c>
      <c r="B59" s="101"/>
      <c r="C59" s="75"/>
      <c r="D59" s="13"/>
      <c r="E59" s="68">
        <v>142530</v>
      </c>
      <c r="F59" s="68">
        <v>0</v>
      </c>
      <c r="G59" s="68">
        <v>0</v>
      </c>
      <c r="H59" s="68">
        <v>0</v>
      </c>
      <c r="I59" s="68">
        <v>650</v>
      </c>
      <c r="J59" s="68">
        <v>650</v>
      </c>
      <c r="K59" s="68">
        <v>0</v>
      </c>
      <c r="L59" s="68">
        <v>141880</v>
      </c>
      <c r="M59" s="68">
        <v>141880</v>
      </c>
      <c r="N59" s="68">
        <v>0</v>
      </c>
      <c r="O59" s="68">
        <v>0</v>
      </c>
      <c r="P59" s="68">
        <v>1067349</v>
      </c>
      <c r="Q59" s="68">
        <v>1067349</v>
      </c>
      <c r="R59" s="68">
        <v>0</v>
      </c>
      <c r="S59" s="74" t="s">
        <v>160</v>
      </c>
      <c r="T59" s="101"/>
      <c r="U59" s="4"/>
    </row>
    <row r="60" spans="1:21" s="3" customFormat="1" ht="19.2" customHeight="1">
      <c r="A60" s="76"/>
      <c r="B60" s="64" t="s">
        <v>159</v>
      </c>
      <c r="C60" s="75"/>
      <c r="D60" s="13"/>
      <c r="E60" s="71">
        <v>37380</v>
      </c>
      <c r="F60" s="67">
        <v>0</v>
      </c>
      <c r="G60" s="70">
        <v>0</v>
      </c>
      <c r="H60" s="69">
        <v>0</v>
      </c>
      <c r="I60" s="67">
        <v>0</v>
      </c>
      <c r="J60" s="69">
        <v>0</v>
      </c>
      <c r="K60" s="70">
        <v>0</v>
      </c>
      <c r="L60" s="67">
        <v>37380</v>
      </c>
      <c r="M60" s="69">
        <v>37380</v>
      </c>
      <c r="N60" s="68">
        <v>0</v>
      </c>
      <c r="O60" s="68">
        <v>0</v>
      </c>
      <c r="P60" s="67">
        <v>4849</v>
      </c>
      <c r="Q60" s="66">
        <v>4849</v>
      </c>
      <c r="R60" s="65">
        <v>0</v>
      </c>
      <c r="S60" s="79"/>
      <c r="T60" s="76" t="s">
        <v>158</v>
      </c>
      <c r="U60" s="4"/>
    </row>
    <row r="61" spans="1:21" s="3" customFormat="1" ht="19.2" customHeight="1">
      <c r="A61" s="76"/>
      <c r="B61" s="64" t="s">
        <v>157</v>
      </c>
      <c r="C61" s="75"/>
      <c r="D61" s="13"/>
      <c r="E61" s="71">
        <v>105150</v>
      </c>
      <c r="F61" s="67">
        <v>0</v>
      </c>
      <c r="G61" s="70">
        <v>0</v>
      </c>
      <c r="H61" s="69">
        <v>0</v>
      </c>
      <c r="I61" s="67">
        <v>650</v>
      </c>
      <c r="J61" s="69">
        <v>650</v>
      </c>
      <c r="K61" s="70">
        <v>0</v>
      </c>
      <c r="L61" s="67">
        <v>104500</v>
      </c>
      <c r="M61" s="69">
        <v>104500</v>
      </c>
      <c r="N61" s="68">
        <v>0</v>
      </c>
      <c r="O61" s="68">
        <v>0</v>
      </c>
      <c r="P61" s="67">
        <v>1062500</v>
      </c>
      <c r="Q61" s="66">
        <v>1062500</v>
      </c>
      <c r="R61" s="65">
        <v>0</v>
      </c>
      <c r="S61" s="79"/>
      <c r="T61" s="76" t="s">
        <v>156</v>
      </c>
      <c r="U61" s="4"/>
    </row>
    <row r="62" spans="1:21" s="3" customFormat="1" ht="19.2" customHeight="1">
      <c r="A62" s="64" t="s">
        <v>155</v>
      </c>
      <c r="B62" s="101"/>
      <c r="C62" s="75"/>
      <c r="D62" s="13"/>
      <c r="E62" s="68">
        <v>23567</v>
      </c>
      <c r="F62" s="68">
        <v>0</v>
      </c>
      <c r="G62" s="68">
        <v>0</v>
      </c>
      <c r="H62" s="68">
        <v>0</v>
      </c>
      <c r="I62" s="68">
        <v>20</v>
      </c>
      <c r="J62" s="68">
        <v>20</v>
      </c>
      <c r="K62" s="68">
        <v>0</v>
      </c>
      <c r="L62" s="68">
        <v>23547</v>
      </c>
      <c r="M62" s="68">
        <v>23547</v>
      </c>
      <c r="N62" s="68">
        <v>0</v>
      </c>
      <c r="O62" s="68">
        <v>0</v>
      </c>
      <c r="P62" s="68">
        <v>374941</v>
      </c>
      <c r="Q62" s="68">
        <v>374941</v>
      </c>
      <c r="R62" s="68">
        <v>0</v>
      </c>
      <c r="S62" s="74" t="s">
        <v>154</v>
      </c>
      <c r="T62" s="101"/>
      <c r="U62" s="4"/>
    </row>
    <row r="63" spans="1:21" s="3" customFormat="1" ht="19.2" customHeight="1">
      <c r="A63" s="76"/>
      <c r="B63" s="64" t="s">
        <v>153</v>
      </c>
      <c r="C63" s="75"/>
      <c r="D63" s="13"/>
      <c r="E63" s="71">
        <v>19247</v>
      </c>
      <c r="F63" s="67">
        <v>0</v>
      </c>
      <c r="G63" s="70">
        <v>0</v>
      </c>
      <c r="H63" s="69">
        <v>0</v>
      </c>
      <c r="I63" s="67">
        <v>0</v>
      </c>
      <c r="J63" s="69">
        <v>0</v>
      </c>
      <c r="K63" s="70">
        <v>0</v>
      </c>
      <c r="L63" s="67">
        <v>19247</v>
      </c>
      <c r="M63" s="69">
        <v>19247</v>
      </c>
      <c r="N63" s="68">
        <v>0</v>
      </c>
      <c r="O63" s="68">
        <v>0</v>
      </c>
      <c r="P63" s="67">
        <v>343339</v>
      </c>
      <c r="Q63" s="66">
        <v>343339</v>
      </c>
      <c r="R63" s="65">
        <v>0</v>
      </c>
      <c r="S63" s="79"/>
      <c r="T63" s="76" t="s">
        <v>152</v>
      </c>
      <c r="U63" s="4"/>
    </row>
    <row r="64" spans="1:21" s="3" customFormat="1" ht="19.2" customHeight="1">
      <c r="A64" s="76"/>
      <c r="B64" s="64" t="s">
        <v>151</v>
      </c>
      <c r="C64" s="100"/>
      <c r="D64" s="13"/>
      <c r="E64" s="71">
        <v>4320</v>
      </c>
      <c r="F64" s="67">
        <v>0</v>
      </c>
      <c r="G64" s="70">
        <v>0</v>
      </c>
      <c r="H64" s="69">
        <v>0</v>
      </c>
      <c r="I64" s="67">
        <v>20</v>
      </c>
      <c r="J64" s="69">
        <v>20</v>
      </c>
      <c r="K64" s="70">
        <v>0</v>
      </c>
      <c r="L64" s="67">
        <v>4300</v>
      </c>
      <c r="M64" s="69">
        <v>4300</v>
      </c>
      <c r="N64" s="68">
        <v>0</v>
      </c>
      <c r="O64" s="68">
        <v>0</v>
      </c>
      <c r="P64" s="67">
        <v>31602</v>
      </c>
      <c r="Q64" s="66">
        <v>31602</v>
      </c>
      <c r="R64" s="65">
        <v>0</v>
      </c>
      <c r="S64" s="79"/>
      <c r="T64" s="76" t="s">
        <v>150</v>
      </c>
      <c r="U64" s="4"/>
    </row>
    <row r="65" spans="1:21" s="3" customFormat="1" ht="19.2" customHeight="1">
      <c r="A65" s="64" t="s">
        <v>149</v>
      </c>
      <c r="B65" s="77"/>
      <c r="C65" s="57"/>
      <c r="D65" s="13"/>
      <c r="E65" s="68">
        <v>98518</v>
      </c>
      <c r="F65" s="68">
        <v>0</v>
      </c>
      <c r="G65" s="68">
        <v>0</v>
      </c>
      <c r="H65" s="68">
        <v>0</v>
      </c>
      <c r="I65" s="68">
        <v>3580</v>
      </c>
      <c r="J65" s="68">
        <v>3580</v>
      </c>
      <c r="K65" s="68">
        <v>0</v>
      </c>
      <c r="L65" s="68">
        <v>94938</v>
      </c>
      <c r="M65" s="68">
        <v>94938</v>
      </c>
      <c r="N65" s="68">
        <v>0</v>
      </c>
      <c r="O65" s="68">
        <v>0</v>
      </c>
      <c r="P65" s="68">
        <v>721892</v>
      </c>
      <c r="Q65" s="68">
        <v>721892</v>
      </c>
      <c r="R65" s="68">
        <v>0</v>
      </c>
      <c r="S65" s="74" t="s">
        <v>148</v>
      </c>
      <c r="T65" s="80"/>
      <c r="U65" s="4"/>
    </row>
    <row r="66" spans="1:21" s="3" customFormat="1" ht="19.2" customHeight="1">
      <c r="A66" s="73"/>
      <c r="B66" s="20" t="s">
        <v>147</v>
      </c>
      <c r="C66" s="57"/>
      <c r="D66" s="13"/>
      <c r="E66" s="71">
        <v>34575</v>
      </c>
      <c r="F66" s="67">
        <v>0</v>
      </c>
      <c r="G66" s="70">
        <v>0</v>
      </c>
      <c r="H66" s="69">
        <v>0</v>
      </c>
      <c r="I66" s="67">
        <v>0</v>
      </c>
      <c r="J66" s="69">
        <v>0</v>
      </c>
      <c r="K66" s="70">
        <v>0</v>
      </c>
      <c r="L66" s="67">
        <v>34575</v>
      </c>
      <c r="M66" s="69">
        <v>34575</v>
      </c>
      <c r="N66" s="68">
        <v>0</v>
      </c>
      <c r="O66" s="68">
        <v>0</v>
      </c>
      <c r="P66" s="67">
        <v>6740</v>
      </c>
      <c r="Q66" s="66">
        <v>6740</v>
      </c>
      <c r="R66" s="65">
        <v>0</v>
      </c>
      <c r="S66" s="72"/>
      <c r="T66" s="64" t="s">
        <v>146</v>
      </c>
      <c r="U66" s="4"/>
    </row>
    <row r="67" spans="1:21" s="3" customFormat="1" ht="19.2" customHeight="1">
      <c r="A67" s="73"/>
      <c r="B67" s="64" t="s">
        <v>145</v>
      </c>
      <c r="C67" s="57"/>
      <c r="D67" s="13"/>
      <c r="E67" s="71">
        <v>9453</v>
      </c>
      <c r="F67" s="67">
        <v>0</v>
      </c>
      <c r="G67" s="70">
        <v>0</v>
      </c>
      <c r="H67" s="69">
        <v>0</v>
      </c>
      <c r="I67" s="67">
        <v>0</v>
      </c>
      <c r="J67" s="69">
        <v>0</v>
      </c>
      <c r="K67" s="70">
        <v>0</v>
      </c>
      <c r="L67" s="67">
        <v>9453</v>
      </c>
      <c r="M67" s="69">
        <v>9453</v>
      </c>
      <c r="N67" s="68">
        <v>0</v>
      </c>
      <c r="O67" s="68">
        <v>0</v>
      </c>
      <c r="P67" s="67">
        <v>1565</v>
      </c>
      <c r="Q67" s="66">
        <v>1565</v>
      </c>
      <c r="R67" s="65">
        <v>0</v>
      </c>
      <c r="S67" s="72"/>
      <c r="T67" s="64" t="s">
        <v>144</v>
      </c>
      <c r="U67" s="4"/>
    </row>
    <row r="68" spans="1:21" s="3" customFormat="1" ht="46.2" customHeight="1">
      <c r="A68" s="73"/>
      <c r="B68" s="64"/>
      <c r="C68" s="57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8"/>
      <c r="S68" s="73"/>
      <c r="T68" s="64"/>
      <c r="U68" s="4"/>
    </row>
    <row r="69" spans="1:21" s="3" customFormat="1" ht="60.6" customHeight="1">
      <c r="A69" s="73"/>
      <c r="B69" s="64"/>
      <c r="C69" s="57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8"/>
      <c r="S69" s="73"/>
      <c r="T69" s="64"/>
      <c r="U69" s="4"/>
    </row>
    <row r="70" spans="1:21" s="95" customFormat="1" ht="24" customHeight="1">
      <c r="A70" s="97"/>
      <c r="B70" s="97" t="s">
        <v>143</v>
      </c>
      <c r="C70" s="32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6"/>
    </row>
    <row r="71" spans="1:21" s="90" customFormat="1" ht="24" customHeight="1">
      <c r="A71" s="92"/>
      <c r="B71" s="93" t="s">
        <v>142</v>
      </c>
      <c r="C71" s="94"/>
      <c r="D71" s="93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1"/>
    </row>
    <row r="72" spans="1:21" ht="6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1" s="81" customFormat="1" ht="17.25" customHeight="1">
      <c r="A73" s="259" t="s">
        <v>141</v>
      </c>
      <c r="B73" s="259"/>
      <c r="C73" s="259"/>
      <c r="D73" s="270"/>
      <c r="E73" s="281" t="s">
        <v>140</v>
      </c>
      <c r="F73" s="282"/>
      <c r="G73" s="282"/>
      <c r="H73" s="282"/>
      <c r="I73" s="282"/>
      <c r="J73" s="282"/>
      <c r="K73" s="282"/>
      <c r="L73" s="282"/>
      <c r="M73" s="282"/>
      <c r="N73" s="282"/>
      <c r="O73" s="283"/>
      <c r="P73" s="284" t="s">
        <v>139</v>
      </c>
      <c r="Q73" s="285"/>
      <c r="R73" s="286"/>
      <c r="S73" s="273" t="s">
        <v>138</v>
      </c>
      <c r="T73" s="259"/>
    </row>
    <row r="74" spans="1:21" s="81" customFormat="1" ht="17.25" customHeight="1">
      <c r="A74" s="279"/>
      <c r="B74" s="279"/>
      <c r="C74" s="279"/>
      <c r="D74" s="280"/>
      <c r="E74" s="3"/>
      <c r="F74" s="288" t="s">
        <v>137</v>
      </c>
      <c r="G74" s="289"/>
      <c r="H74" s="290"/>
      <c r="I74" s="281" t="s">
        <v>136</v>
      </c>
      <c r="J74" s="282"/>
      <c r="K74" s="282"/>
      <c r="L74" s="281" t="s">
        <v>135</v>
      </c>
      <c r="M74" s="282"/>
      <c r="N74" s="282"/>
      <c r="O74" s="283"/>
      <c r="P74" s="291" t="s">
        <v>134</v>
      </c>
      <c r="Q74" s="292"/>
      <c r="R74" s="293"/>
      <c r="S74" s="287"/>
      <c r="T74" s="279"/>
    </row>
    <row r="75" spans="1:21" s="81" customFormat="1" ht="17.25" customHeight="1">
      <c r="A75" s="279"/>
      <c r="B75" s="279"/>
      <c r="C75" s="279"/>
      <c r="D75" s="280"/>
      <c r="E75" s="60"/>
      <c r="F75" s="60"/>
      <c r="G75" s="60" t="s">
        <v>133</v>
      </c>
      <c r="H75" s="89"/>
      <c r="I75" s="60"/>
      <c r="J75" s="60" t="s">
        <v>133</v>
      </c>
      <c r="K75" s="89"/>
      <c r="L75" s="60"/>
      <c r="M75" s="60" t="s">
        <v>133</v>
      </c>
      <c r="N75" s="89"/>
      <c r="O75" s="89"/>
      <c r="P75" s="60"/>
      <c r="Q75" s="88"/>
      <c r="R75" s="88"/>
      <c r="S75" s="287"/>
      <c r="T75" s="279"/>
    </row>
    <row r="76" spans="1:21" s="81" customFormat="1" ht="17.25" customHeight="1">
      <c r="A76" s="279"/>
      <c r="B76" s="279"/>
      <c r="C76" s="279"/>
      <c r="D76" s="280"/>
      <c r="E76" s="60" t="s">
        <v>132</v>
      </c>
      <c r="F76" s="60" t="s">
        <v>128</v>
      </c>
      <c r="G76" s="60" t="s">
        <v>131</v>
      </c>
      <c r="H76" s="60" t="s">
        <v>130</v>
      </c>
      <c r="I76" s="60" t="s">
        <v>128</v>
      </c>
      <c r="J76" s="60" t="s">
        <v>131</v>
      </c>
      <c r="K76" s="60" t="s">
        <v>130</v>
      </c>
      <c r="L76" s="60" t="s">
        <v>128</v>
      </c>
      <c r="M76" s="60" t="s">
        <v>131</v>
      </c>
      <c r="N76" s="60" t="s">
        <v>130</v>
      </c>
      <c r="O76" s="60" t="s">
        <v>129</v>
      </c>
      <c r="P76" s="60" t="s">
        <v>128</v>
      </c>
      <c r="Q76" s="87" t="s">
        <v>127</v>
      </c>
      <c r="R76" s="87" t="s">
        <v>126</v>
      </c>
      <c r="S76" s="287"/>
      <c r="T76" s="279"/>
    </row>
    <row r="77" spans="1:21" s="81" customFormat="1" ht="17.25" customHeight="1">
      <c r="A77" s="279"/>
      <c r="B77" s="279"/>
      <c r="C77" s="279"/>
      <c r="D77" s="280"/>
      <c r="E77" s="60" t="s">
        <v>37</v>
      </c>
      <c r="F77" s="60" t="s">
        <v>37</v>
      </c>
      <c r="G77" s="60" t="s">
        <v>125</v>
      </c>
      <c r="H77" s="60" t="s">
        <v>124</v>
      </c>
      <c r="I77" s="60" t="s">
        <v>37</v>
      </c>
      <c r="J77" s="60" t="s">
        <v>125</v>
      </c>
      <c r="K77" s="60" t="s">
        <v>124</v>
      </c>
      <c r="L77" s="60" t="s">
        <v>37</v>
      </c>
      <c r="M77" s="60" t="s">
        <v>125</v>
      </c>
      <c r="N77" s="60" t="s">
        <v>124</v>
      </c>
      <c r="O77" s="60" t="s">
        <v>123</v>
      </c>
      <c r="P77" s="60" t="s">
        <v>37</v>
      </c>
      <c r="Q77" s="87" t="s">
        <v>122</v>
      </c>
      <c r="R77" s="87" t="s">
        <v>121</v>
      </c>
      <c r="S77" s="287"/>
      <c r="T77" s="279"/>
    </row>
    <row r="78" spans="1:21" s="81" customFormat="1" ht="17.25" customHeight="1">
      <c r="A78" s="271"/>
      <c r="B78" s="271"/>
      <c r="C78" s="271"/>
      <c r="D78" s="272"/>
      <c r="E78" s="61"/>
      <c r="F78" s="86"/>
      <c r="G78" s="86" t="s">
        <v>120</v>
      </c>
      <c r="H78" s="86" t="s">
        <v>119</v>
      </c>
      <c r="I78" s="86"/>
      <c r="J78" s="86" t="s">
        <v>120</v>
      </c>
      <c r="K78" s="86" t="s">
        <v>119</v>
      </c>
      <c r="L78" s="86"/>
      <c r="M78" s="86" t="s">
        <v>120</v>
      </c>
      <c r="N78" s="86" t="s">
        <v>119</v>
      </c>
      <c r="O78" s="62" t="s">
        <v>118</v>
      </c>
      <c r="P78" s="62"/>
      <c r="Q78" s="85"/>
      <c r="R78" s="85"/>
      <c r="S78" s="274"/>
      <c r="T78" s="271"/>
    </row>
    <row r="79" spans="1:21" s="81" customFormat="1" ht="3" customHeight="1">
      <c r="A79" s="58"/>
      <c r="B79" s="58"/>
      <c r="C79" s="58"/>
      <c r="D79" s="60"/>
      <c r="E79" s="58"/>
      <c r="F79" s="84"/>
      <c r="G79" s="84"/>
      <c r="H79" s="84"/>
      <c r="I79" s="84"/>
      <c r="J79" s="84"/>
      <c r="K79" s="84"/>
      <c r="L79" s="84"/>
      <c r="M79" s="84"/>
      <c r="N79" s="84"/>
      <c r="O79" s="60"/>
      <c r="P79" s="60"/>
      <c r="Q79" s="83"/>
      <c r="R79" s="82"/>
      <c r="S79" s="59"/>
      <c r="T79" s="58"/>
    </row>
    <row r="80" spans="1:21" s="3" customFormat="1" ht="20.25" customHeight="1">
      <c r="A80" s="73"/>
      <c r="B80" s="64" t="s">
        <v>117</v>
      </c>
      <c r="C80" s="57"/>
      <c r="D80" s="13"/>
      <c r="E80" s="71">
        <v>14610</v>
      </c>
      <c r="F80" s="67">
        <v>0</v>
      </c>
      <c r="G80" s="70">
        <v>0</v>
      </c>
      <c r="H80" s="69">
        <v>0</v>
      </c>
      <c r="I80" s="67">
        <v>0</v>
      </c>
      <c r="J80" s="69">
        <v>0</v>
      </c>
      <c r="K80" s="70">
        <v>0</v>
      </c>
      <c r="L80" s="67">
        <v>14610</v>
      </c>
      <c r="M80" s="69">
        <v>14610</v>
      </c>
      <c r="N80" s="68">
        <v>0</v>
      </c>
      <c r="O80" s="68">
        <v>0</v>
      </c>
      <c r="P80" s="67">
        <v>5710</v>
      </c>
      <c r="Q80" s="66">
        <v>5710</v>
      </c>
      <c r="R80" s="65">
        <v>0</v>
      </c>
      <c r="S80" s="72"/>
      <c r="T80" s="64" t="s">
        <v>116</v>
      </c>
      <c r="U80" s="4"/>
    </row>
    <row r="81" spans="1:21" s="3" customFormat="1" ht="20.25" customHeight="1">
      <c r="A81" s="73"/>
      <c r="B81" s="64" t="s">
        <v>115</v>
      </c>
      <c r="C81" s="57"/>
      <c r="D81" s="13"/>
      <c r="E81" s="71">
        <v>3655</v>
      </c>
      <c r="F81" s="67">
        <v>0</v>
      </c>
      <c r="G81" s="70">
        <v>0</v>
      </c>
      <c r="H81" s="69">
        <v>0</v>
      </c>
      <c r="I81" s="67">
        <v>0</v>
      </c>
      <c r="J81" s="69">
        <v>0</v>
      </c>
      <c r="K81" s="70">
        <v>0</v>
      </c>
      <c r="L81" s="67">
        <v>3655</v>
      </c>
      <c r="M81" s="69">
        <v>3655</v>
      </c>
      <c r="N81" s="68">
        <v>0</v>
      </c>
      <c r="O81" s="68">
        <v>0</v>
      </c>
      <c r="P81" s="67">
        <v>0</v>
      </c>
      <c r="Q81" s="66">
        <v>0</v>
      </c>
      <c r="R81" s="65">
        <v>0</v>
      </c>
      <c r="S81" s="72"/>
      <c r="T81" s="64" t="s">
        <v>114</v>
      </c>
      <c r="U81" s="4"/>
    </row>
    <row r="82" spans="1:21" s="3" customFormat="1" ht="20.25" customHeight="1">
      <c r="A82" s="73"/>
      <c r="B82" s="64" t="s">
        <v>113</v>
      </c>
      <c r="C82" s="57"/>
      <c r="D82" s="13"/>
      <c r="E82" s="71">
        <v>34708</v>
      </c>
      <c r="F82" s="67">
        <v>0</v>
      </c>
      <c r="G82" s="70">
        <v>0</v>
      </c>
      <c r="H82" s="69">
        <v>0</v>
      </c>
      <c r="I82" s="67">
        <v>3580</v>
      </c>
      <c r="J82" s="69">
        <v>3580</v>
      </c>
      <c r="K82" s="70">
        <v>0</v>
      </c>
      <c r="L82" s="67">
        <v>31128</v>
      </c>
      <c r="M82" s="69">
        <v>31128</v>
      </c>
      <c r="N82" s="68">
        <v>0</v>
      </c>
      <c r="O82" s="68">
        <v>0</v>
      </c>
      <c r="P82" s="67">
        <v>707877</v>
      </c>
      <c r="Q82" s="66">
        <v>707877</v>
      </c>
      <c r="R82" s="65">
        <v>0</v>
      </c>
      <c r="S82" s="72"/>
      <c r="T82" s="64" t="s">
        <v>112</v>
      </c>
      <c r="U82" s="4"/>
    </row>
    <row r="83" spans="1:21" s="3" customFormat="1" ht="20.25" customHeight="1">
      <c r="A83" s="73"/>
      <c r="B83" s="64" t="s">
        <v>111</v>
      </c>
      <c r="C83" s="57"/>
      <c r="D83" s="13"/>
      <c r="E83" s="71">
        <v>1517</v>
      </c>
      <c r="F83" s="67">
        <v>0</v>
      </c>
      <c r="G83" s="70">
        <v>0</v>
      </c>
      <c r="H83" s="69">
        <v>0</v>
      </c>
      <c r="I83" s="67">
        <v>0</v>
      </c>
      <c r="J83" s="69">
        <v>0</v>
      </c>
      <c r="K83" s="70">
        <v>0</v>
      </c>
      <c r="L83" s="67">
        <v>1517</v>
      </c>
      <c r="M83" s="69">
        <v>1517</v>
      </c>
      <c r="N83" s="68">
        <v>0</v>
      </c>
      <c r="O83" s="68">
        <v>0</v>
      </c>
      <c r="P83" s="67">
        <v>0</v>
      </c>
      <c r="Q83" s="66">
        <v>0</v>
      </c>
      <c r="R83" s="65">
        <v>0</v>
      </c>
      <c r="S83" s="72"/>
      <c r="T83" s="64" t="s">
        <v>110</v>
      </c>
      <c r="U83" s="4"/>
    </row>
    <row r="84" spans="1:21" s="3" customFormat="1" ht="20.25" customHeight="1">
      <c r="A84" s="64" t="s">
        <v>109</v>
      </c>
      <c r="B84" s="77"/>
      <c r="C84" s="57"/>
      <c r="D84" s="13"/>
      <c r="E84" s="68">
        <v>73162</v>
      </c>
      <c r="F84" s="68">
        <v>0</v>
      </c>
      <c r="G84" s="68">
        <v>0</v>
      </c>
      <c r="H84" s="68">
        <v>0</v>
      </c>
      <c r="I84" s="68">
        <v>626</v>
      </c>
      <c r="J84" s="68">
        <v>626</v>
      </c>
      <c r="K84" s="68">
        <v>0</v>
      </c>
      <c r="L84" s="68">
        <v>72536</v>
      </c>
      <c r="M84" s="68">
        <v>72536</v>
      </c>
      <c r="N84" s="68">
        <v>0</v>
      </c>
      <c r="O84" s="68">
        <v>0</v>
      </c>
      <c r="P84" s="68">
        <v>5267117</v>
      </c>
      <c r="Q84" s="68">
        <v>5267117</v>
      </c>
      <c r="R84" s="68">
        <v>0</v>
      </c>
      <c r="S84" s="74" t="s">
        <v>108</v>
      </c>
      <c r="T84" s="80"/>
      <c r="U84" s="4"/>
    </row>
    <row r="85" spans="1:21" s="3" customFormat="1" ht="20.25" customHeight="1">
      <c r="A85" s="64"/>
      <c r="B85" s="64" t="s">
        <v>107</v>
      </c>
      <c r="C85" s="57"/>
      <c r="D85" s="13"/>
      <c r="E85" s="71">
        <v>5300</v>
      </c>
      <c r="F85" s="67">
        <v>0</v>
      </c>
      <c r="G85" s="70">
        <v>0</v>
      </c>
      <c r="H85" s="69">
        <v>0</v>
      </c>
      <c r="I85" s="67">
        <v>0</v>
      </c>
      <c r="J85" s="69">
        <v>0</v>
      </c>
      <c r="K85" s="70">
        <v>0</v>
      </c>
      <c r="L85" s="67">
        <v>5300</v>
      </c>
      <c r="M85" s="69">
        <v>5300</v>
      </c>
      <c r="N85" s="68">
        <v>0</v>
      </c>
      <c r="O85" s="68">
        <v>0</v>
      </c>
      <c r="P85" s="67">
        <v>54842</v>
      </c>
      <c r="Q85" s="66">
        <v>54842</v>
      </c>
      <c r="R85" s="65">
        <v>0</v>
      </c>
      <c r="S85" s="74"/>
      <c r="T85" s="64" t="s">
        <v>106</v>
      </c>
      <c r="U85" s="4"/>
    </row>
    <row r="86" spans="1:21" s="3" customFormat="1" ht="20.25" customHeight="1">
      <c r="A86" s="64"/>
      <c r="B86" s="64" t="s">
        <v>105</v>
      </c>
      <c r="C86" s="57"/>
      <c r="D86" s="13"/>
      <c r="E86" s="71">
        <v>2341</v>
      </c>
      <c r="F86" s="67">
        <v>0</v>
      </c>
      <c r="G86" s="70">
        <v>0</v>
      </c>
      <c r="H86" s="69">
        <v>0</v>
      </c>
      <c r="I86" s="67">
        <v>0</v>
      </c>
      <c r="J86" s="69">
        <v>0</v>
      </c>
      <c r="K86" s="70">
        <v>0</v>
      </c>
      <c r="L86" s="67">
        <v>2341</v>
      </c>
      <c r="M86" s="69">
        <v>2341</v>
      </c>
      <c r="N86" s="68">
        <v>0</v>
      </c>
      <c r="O86" s="68">
        <v>0</v>
      </c>
      <c r="P86" s="67">
        <v>276</v>
      </c>
      <c r="Q86" s="66">
        <v>276</v>
      </c>
      <c r="R86" s="65">
        <v>0</v>
      </c>
      <c r="S86" s="74"/>
      <c r="T86" s="64" t="s">
        <v>104</v>
      </c>
      <c r="U86" s="4"/>
    </row>
    <row r="87" spans="1:21" s="3" customFormat="1" ht="20.25" customHeight="1">
      <c r="A87" s="64"/>
      <c r="B87" s="64" t="s">
        <v>103</v>
      </c>
      <c r="C87" s="57"/>
      <c r="D87" s="13"/>
      <c r="E87" s="71">
        <v>10140</v>
      </c>
      <c r="F87" s="67">
        <v>0</v>
      </c>
      <c r="G87" s="70">
        <v>0</v>
      </c>
      <c r="H87" s="69">
        <v>0</v>
      </c>
      <c r="I87" s="67">
        <v>0</v>
      </c>
      <c r="J87" s="69">
        <v>0</v>
      </c>
      <c r="K87" s="70">
        <v>0</v>
      </c>
      <c r="L87" s="67">
        <v>10140</v>
      </c>
      <c r="M87" s="69">
        <v>10140</v>
      </c>
      <c r="N87" s="68">
        <v>0</v>
      </c>
      <c r="O87" s="68">
        <v>0</v>
      </c>
      <c r="P87" s="67">
        <v>520</v>
      </c>
      <c r="Q87" s="66">
        <v>520</v>
      </c>
      <c r="R87" s="65">
        <v>0</v>
      </c>
      <c r="S87" s="74"/>
      <c r="T87" s="64" t="s">
        <v>102</v>
      </c>
      <c r="U87" s="4"/>
    </row>
    <row r="88" spans="1:21" s="3" customFormat="1" ht="20.25" customHeight="1">
      <c r="A88" s="73"/>
      <c r="B88" s="64" t="s">
        <v>101</v>
      </c>
      <c r="C88" s="57"/>
      <c r="D88" s="13"/>
      <c r="E88" s="71">
        <v>49378</v>
      </c>
      <c r="F88" s="67">
        <v>0</v>
      </c>
      <c r="G88" s="70">
        <v>0</v>
      </c>
      <c r="H88" s="69">
        <v>0</v>
      </c>
      <c r="I88" s="67">
        <v>626</v>
      </c>
      <c r="J88" s="69">
        <v>626</v>
      </c>
      <c r="K88" s="70">
        <v>0</v>
      </c>
      <c r="L88" s="67">
        <v>48752</v>
      </c>
      <c r="M88" s="69">
        <v>48752</v>
      </c>
      <c r="N88" s="68">
        <v>0</v>
      </c>
      <c r="O88" s="68">
        <v>0</v>
      </c>
      <c r="P88" s="67">
        <v>5205774</v>
      </c>
      <c r="Q88" s="66">
        <v>5205774</v>
      </c>
      <c r="R88" s="65">
        <v>0</v>
      </c>
      <c r="S88" s="79"/>
      <c r="T88" s="64" t="s">
        <v>100</v>
      </c>
      <c r="U88" s="4"/>
    </row>
    <row r="89" spans="1:21" s="3" customFormat="1" ht="20.25" customHeight="1">
      <c r="A89" s="73"/>
      <c r="B89" s="64" t="s">
        <v>99</v>
      </c>
      <c r="C89" s="57"/>
      <c r="D89" s="13"/>
      <c r="E89" s="71">
        <v>3061</v>
      </c>
      <c r="F89" s="67">
        <v>0</v>
      </c>
      <c r="G89" s="70">
        <v>0</v>
      </c>
      <c r="H89" s="69">
        <v>0</v>
      </c>
      <c r="I89" s="67">
        <v>0</v>
      </c>
      <c r="J89" s="69">
        <v>0</v>
      </c>
      <c r="K89" s="70">
        <v>0</v>
      </c>
      <c r="L89" s="67">
        <v>3061</v>
      </c>
      <c r="M89" s="69">
        <v>3061</v>
      </c>
      <c r="N89" s="68">
        <v>0</v>
      </c>
      <c r="O89" s="68">
        <v>0</v>
      </c>
      <c r="P89" s="67">
        <v>5347</v>
      </c>
      <c r="Q89" s="66">
        <v>5347</v>
      </c>
      <c r="R89" s="65">
        <v>0</v>
      </c>
      <c r="S89" s="72"/>
      <c r="T89" s="64" t="s">
        <v>98</v>
      </c>
      <c r="U89" s="4"/>
    </row>
    <row r="90" spans="1:21" s="3" customFormat="1" ht="20.25" customHeight="1">
      <c r="A90" s="73"/>
      <c r="B90" s="64" t="s">
        <v>97</v>
      </c>
      <c r="C90" s="57"/>
      <c r="D90" s="13"/>
      <c r="E90" s="71">
        <v>1752</v>
      </c>
      <c r="F90" s="67">
        <v>0</v>
      </c>
      <c r="G90" s="70">
        <v>0</v>
      </c>
      <c r="H90" s="69">
        <v>0</v>
      </c>
      <c r="I90" s="67">
        <v>0</v>
      </c>
      <c r="J90" s="69">
        <v>0</v>
      </c>
      <c r="K90" s="70">
        <v>0</v>
      </c>
      <c r="L90" s="67">
        <v>1752</v>
      </c>
      <c r="M90" s="69">
        <v>1752</v>
      </c>
      <c r="N90" s="68">
        <v>0</v>
      </c>
      <c r="O90" s="68">
        <v>0</v>
      </c>
      <c r="P90" s="67">
        <v>0</v>
      </c>
      <c r="Q90" s="66">
        <v>0</v>
      </c>
      <c r="R90" s="65">
        <v>0</v>
      </c>
      <c r="S90" s="72"/>
      <c r="T90" s="64" t="s">
        <v>96</v>
      </c>
      <c r="U90" s="4"/>
    </row>
    <row r="91" spans="1:21" s="3" customFormat="1" ht="20.25" customHeight="1">
      <c r="A91" s="73"/>
      <c r="B91" s="64" t="s">
        <v>95</v>
      </c>
      <c r="C91" s="57"/>
      <c r="D91" s="13"/>
      <c r="E91" s="71">
        <v>1190</v>
      </c>
      <c r="F91" s="67">
        <v>0</v>
      </c>
      <c r="G91" s="70">
        <v>0</v>
      </c>
      <c r="H91" s="69">
        <v>0</v>
      </c>
      <c r="I91" s="67">
        <v>0</v>
      </c>
      <c r="J91" s="69">
        <v>0</v>
      </c>
      <c r="K91" s="70">
        <v>0</v>
      </c>
      <c r="L91" s="67">
        <v>1190</v>
      </c>
      <c r="M91" s="69">
        <v>1190</v>
      </c>
      <c r="N91" s="68">
        <v>0</v>
      </c>
      <c r="O91" s="68">
        <v>0</v>
      </c>
      <c r="P91" s="67">
        <v>358</v>
      </c>
      <c r="Q91" s="66">
        <v>358</v>
      </c>
      <c r="R91" s="65">
        <v>0</v>
      </c>
      <c r="S91" s="72"/>
      <c r="T91" s="78" t="s">
        <v>94</v>
      </c>
      <c r="U91" s="4"/>
    </row>
    <row r="92" spans="1:21" s="3" customFormat="1" ht="20.25" customHeight="1">
      <c r="A92" s="64" t="s">
        <v>93</v>
      </c>
      <c r="B92" s="77"/>
      <c r="C92" s="57"/>
      <c r="D92" s="13"/>
      <c r="E92" s="68">
        <v>1013604</v>
      </c>
      <c r="F92" s="68">
        <v>0</v>
      </c>
      <c r="G92" s="68">
        <v>0</v>
      </c>
      <c r="H92" s="68">
        <v>0</v>
      </c>
      <c r="I92" s="68">
        <v>258793</v>
      </c>
      <c r="J92" s="68">
        <v>87952</v>
      </c>
      <c r="K92" s="68">
        <v>170841</v>
      </c>
      <c r="L92" s="68">
        <v>754811</v>
      </c>
      <c r="M92" s="68">
        <v>754811</v>
      </c>
      <c r="N92" s="68">
        <v>0</v>
      </c>
      <c r="O92" s="68">
        <v>0</v>
      </c>
      <c r="P92" s="68">
        <v>385613</v>
      </c>
      <c r="Q92" s="68">
        <v>385613</v>
      </c>
      <c r="R92" s="68">
        <v>0</v>
      </c>
      <c r="S92" s="74" t="s">
        <v>92</v>
      </c>
      <c r="T92" s="77"/>
      <c r="U92" s="4"/>
    </row>
    <row r="93" spans="1:21" s="3" customFormat="1" ht="20.25" customHeight="1">
      <c r="A93" s="64"/>
      <c r="B93" s="64" t="s">
        <v>91</v>
      </c>
      <c r="C93" s="57"/>
      <c r="D93" s="13"/>
      <c r="E93" s="71">
        <v>1013604</v>
      </c>
      <c r="F93" s="67">
        <v>0</v>
      </c>
      <c r="G93" s="70">
        <v>0</v>
      </c>
      <c r="H93" s="69">
        <v>0</v>
      </c>
      <c r="I93" s="67">
        <v>258793</v>
      </c>
      <c r="J93" s="69">
        <v>87952</v>
      </c>
      <c r="K93" s="70">
        <v>170841</v>
      </c>
      <c r="L93" s="67">
        <v>754811</v>
      </c>
      <c r="M93" s="69">
        <v>754811</v>
      </c>
      <c r="N93" s="68">
        <v>0</v>
      </c>
      <c r="O93" s="68">
        <v>0</v>
      </c>
      <c r="P93" s="67">
        <v>385613</v>
      </c>
      <c r="Q93" s="66">
        <v>385613</v>
      </c>
      <c r="R93" s="65">
        <v>0</v>
      </c>
      <c r="S93" s="74"/>
      <c r="T93" s="64" t="s">
        <v>90</v>
      </c>
      <c r="U93" s="4"/>
    </row>
    <row r="94" spans="1:21" s="3" customFormat="1" ht="20.25" customHeight="1">
      <c r="A94" s="64"/>
      <c r="B94" s="64" t="s">
        <v>89</v>
      </c>
      <c r="C94" s="57"/>
      <c r="D94" s="13"/>
      <c r="E94" s="71">
        <v>0</v>
      </c>
      <c r="F94" s="67">
        <v>0</v>
      </c>
      <c r="G94" s="70">
        <v>0</v>
      </c>
      <c r="H94" s="69">
        <v>0</v>
      </c>
      <c r="I94" s="67">
        <v>0</v>
      </c>
      <c r="J94" s="69">
        <v>0</v>
      </c>
      <c r="K94" s="70">
        <v>0</v>
      </c>
      <c r="L94" s="67">
        <v>0</v>
      </c>
      <c r="M94" s="69">
        <v>0</v>
      </c>
      <c r="N94" s="68">
        <v>0</v>
      </c>
      <c r="O94" s="68">
        <v>0</v>
      </c>
      <c r="P94" s="67">
        <v>0</v>
      </c>
      <c r="Q94" s="66">
        <v>0</v>
      </c>
      <c r="R94" s="65">
        <v>0</v>
      </c>
      <c r="S94" s="74"/>
      <c r="T94" s="64" t="s">
        <v>88</v>
      </c>
      <c r="U94" s="4"/>
    </row>
    <row r="95" spans="1:21" s="3" customFormat="1" ht="20.25" customHeight="1">
      <c r="A95" s="64" t="s">
        <v>87</v>
      </c>
      <c r="B95" s="77"/>
      <c r="C95" s="57"/>
      <c r="D95" s="13"/>
      <c r="E95" s="68">
        <v>23087</v>
      </c>
      <c r="F95" s="68">
        <v>0</v>
      </c>
      <c r="G95" s="68">
        <v>0</v>
      </c>
      <c r="H95" s="68">
        <v>0</v>
      </c>
      <c r="I95" s="68">
        <v>30</v>
      </c>
      <c r="J95" s="68">
        <v>30</v>
      </c>
      <c r="K95" s="68">
        <v>0</v>
      </c>
      <c r="L95" s="68">
        <v>23057</v>
      </c>
      <c r="M95" s="68">
        <v>23057</v>
      </c>
      <c r="N95" s="68">
        <v>0</v>
      </c>
      <c r="O95" s="68">
        <v>0</v>
      </c>
      <c r="P95" s="68">
        <v>400396</v>
      </c>
      <c r="Q95" s="68">
        <v>6048</v>
      </c>
      <c r="R95" s="68">
        <v>394348</v>
      </c>
      <c r="S95" s="74" t="s">
        <v>86</v>
      </c>
      <c r="T95" s="77"/>
      <c r="U95" s="4"/>
    </row>
    <row r="96" spans="1:21" s="3" customFormat="1" ht="20.25" customHeight="1">
      <c r="A96" s="76"/>
      <c r="B96" s="64" t="s">
        <v>85</v>
      </c>
      <c r="C96" s="75"/>
      <c r="D96" s="13"/>
      <c r="E96" s="71">
        <v>1329</v>
      </c>
      <c r="F96" s="67">
        <v>0</v>
      </c>
      <c r="G96" s="70">
        <v>0</v>
      </c>
      <c r="H96" s="69">
        <v>0</v>
      </c>
      <c r="I96" s="67">
        <v>0</v>
      </c>
      <c r="J96" s="69">
        <v>0</v>
      </c>
      <c r="K96" s="70">
        <v>0</v>
      </c>
      <c r="L96" s="67">
        <v>1329</v>
      </c>
      <c r="M96" s="69">
        <v>1329</v>
      </c>
      <c r="N96" s="68">
        <v>0</v>
      </c>
      <c r="O96" s="68">
        <v>0</v>
      </c>
      <c r="P96" s="67">
        <v>395116</v>
      </c>
      <c r="Q96" s="66">
        <v>768</v>
      </c>
      <c r="R96" s="65">
        <v>394348</v>
      </c>
      <c r="S96" s="74"/>
      <c r="T96" s="64" t="s">
        <v>84</v>
      </c>
      <c r="U96" s="4"/>
    </row>
    <row r="97" spans="1:21" s="3" customFormat="1" ht="20.25" customHeight="1">
      <c r="A97" s="76"/>
      <c r="B97" s="64" t="s">
        <v>83</v>
      </c>
      <c r="C97" s="75"/>
      <c r="D97" s="13"/>
      <c r="E97" s="71">
        <v>0</v>
      </c>
      <c r="F97" s="67">
        <v>0</v>
      </c>
      <c r="G97" s="70">
        <v>0</v>
      </c>
      <c r="H97" s="69">
        <v>0</v>
      </c>
      <c r="I97" s="67">
        <v>0</v>
      </c>
      <c r="J97" s="69">
        <v>0</v>
      </c>
      <c r="K97" s="70">
        <v>0</v>
      </c>
      <c r="L97" s="67">
        <v>0</v>
      </c>
      <c r="M97" s="69">
        <v>0</v>
      </c>
      <c r="N97" s="68">
        <v>0</v>
      </c>
      <c r="O97" s="68">
        <v>0</v>
      </c>
      <c r="P97" s="67">
        <v>0</v>
      </c>
      <c r="Q97" s="66">
        <v>0</v>
      </c>
      <c r="R97" s="65">
        <v>0</v>
      </c>
      <c r="S97" s="74"/>
      <c r="T97" s="64" t="s">
        <v>82</v>
      </c>
      <c r="U97" s="4"/>
    </row>
    <row r="98" spans="1:21" s="3" customFormat="1" ht="20.25" customHeight="1">
      <c r="A98" s="73"/>
      <c r="B98" s="64" t="s">
        <v>81</v>
      </c>
      <c r="C98" s="57"/>
      <c r="D98" s="13"/>
      <c r="E98" s="71">
        <v>18030</v>
      </c>
      <c r="F98" s="67">
        <v>0</v>
      </c>
      <c r="G98" s="70">
        <v>0</v>
      </c>
      <c r="H98" s="69">
        <v>0</v>
      </c>
      <c r="I98" s="67">
        <v>30</v>
      </c>
      <c r="J98" s="69">
        <v>30</v>
      </c>
      <c r="K98" s="70">
        <v>0</v>
      </c>
      <c r="L98" s="67">
        <v>18000</v>
      </c>
      <c r="M98" s="69">
        <v>18000</v>
      </c>
      <c r="N98" s="68">
        <v>0</v>
      </c>
      <c r="O98" s="68">
        <v>0</v>
      </c>
      <c r="P98" s="67">
        <v>5280</v>
      </c>
      <c r="Q98" s="66">
        <v>5280</v>
      </c>
      <c r="R98" s="65">
        <v>0</v>
      </c>
      <c r="S98" s="72"/>
      <c r="T98" s="64" t="s">
        <v>80</v>
      </c>
      <c r="U98" s="4"/>
    </row>
    <row r="99" spans="1:21" s="3" customFormat="1" ht="20.25" customHeight="1">
      <c r="B99" s="3" t="s">
        <v>79</v>
      </c>
      <c r="D99" s="13"/>
      <c r="E99" s="71">
        <v>3728</v>
      </c>
      <c r="F99" s="67">
        <v>0</v>
      </c>
      <c r="G99" s="70">
        <v>0</v>
      </c>
      <c r="H99" s="69">
        <v>0</v>
      </c>
      <c r="I99" s="67">
        <v>0</v>
      </c>
      <c r="J99" s="69">
        <v>0</v>
      </c>
      <c r="K99" s="70">
        <v>0</v>
      </c>
      <c r="L99" s="67">
        <v>3728</v>
      </c>
      <c r="M99" s="69">
        <v>3728</v>
      </c>
      <c r="N99" s="68">
        <v>0</v>
      </c>
      <c r="O99" s="68">
        <v>0</v>
      </c>
      <c r="P99" s="67">
        <v>0</v>
      </c>
      <c r="Q99" s="66">
        <v>0</v>
      </c>
      <c r="R99" s="65">
        <v>0</v>
      </c>
      <c r="S99" s="10"/>
      <c r="T99" s="64" t="s">
        <v>78</v>
      </c>
      <c r="U99" s="4"/>
    </row>
    <row r="100" spans="1:21" s="3" customFormat="1" ht="3" customHeight="1">
      <c r="A100" s="6"/>
      <c r="B100" s="6"/>
      <c r="C100" s="6"/>
      <c r="D100" s="8"/>
      <c r="E100" s="7"/>
      <c r="F100" s="9"/>
      <c r="G100" s="6"/>
      <c r="H100" s="9"/>
      <c r="I100" s="6"/>
      <c r="J100" s="9"/>
      <c r="K100" s="6"/>
      <c r="L100" s="6"/>
      <c r="M100" s="9"/>
      <c r="N100" s="7"/>
      <c r="O100" s="7"/>
      <c r="P100" s="9"/>
      <c r="Q100" s="8"/>
      <c r="R100" s="6"/>
      <c r="S100" s="7"/>
      <c r="T100" s="6"/>
      <c r="U100" s="4"/>
    </row>
    <row r="101" spans="1:21" s="3" customFormat="1" ht="3" customHeight="1">
      <c r="A101" s="4"/>
      <c r="B101" s="4"/>
      <c r="N101" s="4"/>
      <c r="O101" s="4"/>
      <c r="P101" s="4"/>
      <c r="Q101" s="4"/>
      <c r="R101" s="4"/>
      <c r="S101" s="4"/>
      <c r="U101" s="4"/>
    </row>
    <row r="102" spans="1:21" s="3" customFormat="1" ht="15" customHeight="1">
      <c r="A102" s="4"/>
      <c r="B102" s="4" t="s">
        <v>77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U102" s="4"/>
    </row>
    <row r="103" spans="1:21" s="3" customFormat="1" ht="15" customHeight="1">
      <c r="A103" s="4"/>
      <c r="B103" s="4" t="s">
        <v>76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customHeight="1"/>
  </sheetData>
  <mergeCells count="26">
    <mergeCell ref="A4:D9"/>
    <mergeCell ref="E4:O4"/>
    <mergeCell ref="P4:R4"/>
    <mergeCell ref="S4:T9"/>
    <mergeCell ref="F5:H5"/>
    <mergeCell ref="I5:K5"/>
    <mergeCell ref="L5:O5"/>
    <mergeCell ref="P5:R5"/>
    <mergeCell ref="A11:D11"/>
    <mergeCell ref="S11:T11"/>
    <mergeCell ref="A39:D44"/>
    <mergeCell ref="E39:O39"/>
    <mergeCell ref="P39:R39"/>
    <mergeCell ref="S39:T44"/>
    <mergeCell ref="F40:H40"/>
    <mergeCell ref="I40:K40"/>
    <mergeCell ref="L40:O40"/>
    <mergeCell ref="P40:R40"/>
    <mergeCell ref="A73:D78"/>
    <mergeCell ref="E73:O73"/>
    <mergeCell ref="P73:R73"/>
    <mergeCell ref="S73:T78"/>
    <mergeCell ref="F74:H74"/>
    <mergeCell ref="I74:K74"/>
    <mergeCell ref="L74:O74"/>
    <mergeCell ref="P74:R74"/>
  </mergeCells>
  <pageMargins left="0.19685039370078741" right="0" top="0.62992125984251968" bottom="0" header="0.51181102362204722" footer="0.23622047244094491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71"/>
  <sheetViews>
    <sheetView showGridLines="0" zoomScale="120" zoomScaleNormal="120" workbookViewId="0">
      <selection activeCell="A8" sqref="A8:D8"/>
    </sheetView>
  </sheetViews>
  <sheetFormatPr defaultColWidth="11.25" defaultRowHeight="18"/>
  <cols>
    <col min="1" max="1" width="1.875" style="134" customWidth="1"/>
    <col min="2" max="2" width="6.25" style="134" customWidth="1"/>
    <col min="3" max="3" width="5.75" style="134" customWidth="1"/>
    <col min="4" max="4" width="6.875" style="134" customWidth="1"/>
    <col min="5" max="5" width="20.125" style="134" customWidth="1"/>
    <col min="6" max="6" width="11.75" style="134" customWidth="1"/>
    <col min="7" max="7" width="11.875" style="134" customWidth="1"/>
    <col min="8" max="8" width="12.125" style="134" customWidth="1"/>
    <col min="9" max="9" width="13.375" style="134" customWidth="1"/>
    <col min="10" max="12" width="11.5" style="134" customWidth="1"/>
    <col min="13" max="13" width="1.375" style="134" customWidth="1"/>
    <col min="14" max="14" width="29.875" style="134" customWidth="1"/>
    <col min="15" max="15" width="5.5" style="133" customWidth="1"/>
    <col min="16" max="16" width="6.25" style="133" customWidth="1"/>
    <col min="17" max="16384" width="11.25" style="133"/>
  </cols>
  <sheetData>
    <row r="1" spans="1:15" s="183" customFormat="1">
      <c r="A1" s="181"/>
      <c r="B1" s="181" t="s">
        <v>253</v>
      </c>
      <c r="C1" s="182"/>
      <c r="D1" s="181" t="s">
        <v>255</v>
      </c>
      <c r="E1" s="181"/>
      <c r="F1" s="181"/>
      <c r="G1" s="181"/>
      <c r="H1" s="181"/>
      <c r="I1" s="181"/>
      <c r="J1" s="181"/>
      <c r="K1" s="181"/>
      <c r="L1" s="181"/>
      <c r="M1" s="181"/>
      <c r="N1" s="134"/>
    </row>
    <row r="2" spans="1:15" s="150" customFormat="1">
      <c r="A2" s="180"/>
      <c r="B2" s="181" t="s">
        <v>251</v>
      </c>
      <c r="C2" s="182"/>
      <c r="D2" s="181" t="s">
        <v>254</v>
      </c>
      <c r="E2" s="180"/>
      <c r="F2" s="180"/>
      <c r="G2" s="180"/>
      <c r="H2" s="180"/>
      <c r="I2" s="180"/>
      <c r="J2" s="180"/>
      <c r="K2" s="180"/>
      <c r="L2" s="180"/>
      <c r="M2" s="180"/>
      <c r="N2" s="136"/>
    </row>
    <row r="3" spans="1:15" ht="6" customHeight="1"/>
    <row r="4" spans="1:15" s="137" customFormat="1" ht="18.75" customHeight="1">
      <c r="A4" s="179"/>
      <c r="B4" s="179"/>
      <c r="C4" s="179"/>
      <c r="D4" s="178"/>
      <c r="E4" s="177" t="s">
        <v>249</v>
      </c>
      <c r="F4" s="301" t="s">
        <v>248</v>
      </c>
      <c r="G4" s="302"/>
      <c r="H4" s="303"/>
      <c r="I4" s="301" t="s">
        <v>247</v>
      </c>
      <c r="J4" s="302"/>
      <c r="K4" s="302"/>
      <c r="L4" s="303"/>
      <c r="M4" s="296" t="s">
        <v>138</v>
      </c>
      <c r="N4" s="297"/>
    </row>
    <row r="5" spans="1:15" s="137" customFormat="1" ht="18.75" customHeight="1">
      <c r="A5" s="294" t="s">
        <v>141</v>
      </c>
      <c r="B5" s="294"/>
      <c r="C5" s="294"/>
      <c r="D5" s="295"/>
      <c r="E5" s="176" t="s">
        <v>246</v>
      </c>
      <c r="F5" s="304" t="s">
        <v>245</v>
      </c>
      <c r="G5" s="305"/>
      <c r="H5" s="306"/>
      <c r="I5" s="304" t="s">
        <v>244</v>
      </c>
      <c r="J5" s="305"/>
      <c r="K5" s="305"/>
      <c r="L5" s="306"/>
      <c r="M5" s="298"/>
      <c r="N5" s="294"/>
    </row>
    <row r="6" spans="1:15" s="137" customFormat="1" ht="18.75" customHeight="1">
      <c r="A6" s="294"/>
      <c r="B6" s="294"/>
      <c r="C6" s="294"/>
      <c r="D6" s="295"/>
      <c r="E6" s="176" t="s">
        <v>243</v>
      </c>
      <c r="F6" s="175" t="s">
        <v>128</v>
      </c>
      <c r="G6" s="174" t="s">
        <v>242</v>
      </c>
      <c r="H6" s="173" t="s">
        <v>241</v>
      </c>
      <c r="I6" s="175" t="s">
        <v>128</v>
      </c>
      <c r="J6" s="174" t="s">
        <v>242</v>
      </c>
      <c r="K6" s="173" t="s">
        <v>241</v>
      </c>
      <c r="L6" s="173" t="s">
        <v>126</v>
      </c>
      <c r="M6" s="298"/>
      <c r="N6" s="294"/>
    </row>
    <row r="7" spans="1:15" s="137" customFormat="1" ht="18.75" customHeight="1">
      <c r="A7" s="139"/>
      <c r="B7" s="139"/>
      <c r="C7" s="139"/>
      <c r="D7" s="142"/>
      <c r="E7" s="172" t="s">
        <v>240</v>
      </c>
      <c r="F7" s="171" t="s">
        <v>37</v>
      </c>
      <c r="G7" s="170" t="s">
        <v>239</v>
      </c>
      <c r="H7" s="169" t="s">
        <v>238</v>
      </c>
      <c r="I7" s="171" t="s">
        <v>37</v>
      </c>
      <c r="J7" s="170" t="s">
        <v>239</v>
      </c>
      <c r="K7" s="169" t="s">
        <v>238</v>
      </c>
      <c r="L7" s="169" t="s">
        <v>121</v>
      </c>
      <c r="M7" s="299"/>
      <c r="N7" s="300"/>
    </row>
    <row r="8" spans="1:15" s="150" customFormat="1" ht="22.5" customHeight="1">
      <c r="A8" s="309" t="s">
        <v>38</v>
      </c>
      <c r="B8" s="309"/>
      <c r="C8" s="309"/>
      <c r="D8" s="310"/>
      <c r="E8" s="197" t="s">
        <v>15</v>
      </c>
      <c r="F8" s="196">
        <f t="shared" ref="F8:L8" si="0">F9+F12+F14+F17+F19+F22+F38+F41+F43+F34</f>
        <v>69186.320999999996</v>
      </c>
      <c r="G8" s="196">
        <f t="shared" si="0"/>
        <v>2670</v>
      </c>
      <c r="H8" s="196">
        <f t="shared" si="0"/>
        <v>66516.320999999996</v>
      </c>
      <c r="I8" s="196">
        <f t="shared" si="0"/>
        <v>7808921</v>
      </c>
      <c r="J8" s="196">
        <f t="shared" si="0"/>
        <v>4135140</v>
      </c>
      <c r="K8" s="196">
        <f t="shared" si="0"/>
        <v>3254697</v>
      </c>
      <c r="L8" s="196">
        <f t="shared" si="0"/>
        <v>419084</v>
      </c>
      <c r="M8" s="307" t="s">
        <v>37</v>
      </c>
      <c r="N8" s="308"/>
    </row>
    <row r="9" spans="1:15" s="150" customFormat="1" ht="23.25" customHeight="1">
      <c r="A9" s="143" t="s">
        <v>231</v>
      </c>
      <c r="B9" s="168"/>
      <c r="C9" s="161"/>
      <c r="D9" s="155"/>
      <c r="E9" s="193" t="s">
        <v>15</v>
      </c>
      <c r="F9" s="192">
        <f t="shared" ref="F9:L9" si="1">SUM(F10:F11)</f>
        <v>2943</v>
      </c>
      <c r="G9" s="164">
        <f t="shared" si="1"/>
        <v>1680</v>
      </c>
      <c r="H9" s="192">
        <f t="shared" si="1"/>
        <v>1263</v>
      </c>
      <c r="I9" s="164">
        <f t="shared" si="1"/>
        <v>5571015</v>
      </c>
      <c r="J9" s="192">
        <f t="shared" si="1"/>
        <v>3024000</v>
      </c>
      <c r="K9" s="164">
        <f t="shared" si="1"/>
        <v>2147100</v>
      </c>
      <c r="L9" s="192">
        <f t="shared" si="1"/>
        <v>399915</v>
      </c>
      <c r="M9" s="159" t="s">
        <v>230</v>
      </c>
      <c r="N9" s="166"/>
      <c r="O9" s="195"/>
    </row>
    <row r="10" spans="1:15" s="150" customFormat="1" ht="23.25" customHeight="1">
      <c r="A10" s="168"/>
      <c r="B10" s="143" t="s">
        <v>225</v>
      </c>
      <c r="C10" s="161"/>
      <c r="D10" s="155"/>
      <c r="E10" s="190">
        <v>263.64999999999998</v>
      </c>
      <c r="F10" s="189">
        <f>SUM(G10:H10)</f>
        <v>0</v>
      </c>
      <c r="G10" s="190">
        <v>0</v>
      </c>
      <c r="H10" s="189">
        <v>0</v>
      </c>
      <c r="I10" s="190">
        <f>SUM(J10:L10)</f>
        <v>0</v>
      </c>
      <c r="J10" s="189">
        <v>0</v>
      </c>
      <c r="K10" s="190">
        <v>0</v>
      </c>
      <c r="L10" s="189">
        <v>0</v>
      </c>
      <c r="M10" s="165"/>
      <c r="N10" s="143" t="s">
        <v>224</v>
      </c>
      <c r="O10" s="158"/>
    </row>
    <row r="11" spans="1:15" s="150" customFormat="1" ht="23.25" customHeight="1">
      <c r="A11" s="162"/>
      <c r="B11" s="143" t="s">
        <v>223</v>
      </c>
      <c r="C11" s="161"/>
      <c r="D11" s="155"/>
      <c r="E11" s="190">
        <v>266.27999999999997</v>
      </c>
      <c r="F11" s="189">
        <f>SUM(G11:H11)</f>
        <v>2943</v>
      </c>
      <c r="G11" s="190">
        <v>1680</v>
      </c>
      <c r="H11" s="189">
        <v>1263</v>
      </c>
      <c r="I11" s="190">
        <f>SUM(J11:L11)</f>
        <v>5571015</v>
      </c>
      <c r="J11" s="189">
        <v>3024000</v>
      </c>
      <c r="K11" s="190">
        <v>2147100</v>
      </c>
      <c r="L11" s="189">
        <v>399915</v>
      </c>
      <c r="M11" s="165"/>
      <c r="N11" s="143" t="s">
        <v>222</v>
      </c>
      <c r="O11" s="158"/>
    </row>
    <row r="12" spans="1:15" s="150" customFormat="1" ht="23.25" customHeight="1">
      <c r="A12" s="143" t="s">
        <v>211</v>
      </c>
      <c r="B12" s="168"/>
      <c r="C12" s="161"/>
      <c r="D12" s="155"/>
      <c r="E12" s="193" t="s">
        <v>15</v>
      </c>
      <c r="F12" s="192">
        <f t="shared" ref="F12:L12" si="2">F13</f>
        <v>7.9909999999999997</v>
      </c>
      <c r="G12" s="164">
        <f t="shared" si="2"/>
        <v>0</v>
      </c>
      <c r="H12" s="192">
        <f t="shared" si="2"/>
        <v>7.9909999999999997</v>
      </c>
      <c r="I12" s="164">
        <f t="shared" si="2"/>
        <v>15961</v>
      </c>
      <c r="J12" s="192">
        <f t="shared" si="2"/>
        <v>0</v>
      </c>
      <c r="K12" s="164">
        <f t="shared" si="2"/>
        <v>15961</v>
      </c>
      <c r="L12" s="192">
        <f t="shared" si="2"/>
        <v>0</v>
      </c>
      <c r="M12" s="159" t="s">
        <v>210</v>
      </c>
      <c r="N12" s="166"/>
      <c r="O12" s="161"/>
    </row>
    <row r="13" spans="1:15" s="150" customFormat="1" ht="23.25" customHeight="1">
      <c r="A13" s="168"/>
      <c r="B13" s="143" t="s">
        <v>209</v>
      </c>
      <c r="C13" s="161"/>
      <c r="D13" s="155"/>
      <c r="E13" s="190">
        <v>341.18</v>
      </c>
      <c r="F13" s="189">
        <f>SUM(G13:H13)</f>
        <v>7.9909999999999997</v>
      </c>
      <c r="G13" s="190">
        <v>0</v>
      </c>
      <c r="H13" s="189">
        <v>7.9909999999999997</v>
      </c>
      <c r="I13" s="190">
        <f>SUM(J13:L13)</f>
        <v>15961</v>
      </c>
      <c r="J13" s="189">
        <v>0</v>
      </c>
      <c r="K13" s="190">
        <v>15961</v>
      </c>
      <c r="L13" s="189">
        <v>0</v>
      </c>
      <c r="M13" s="165"/>
      <c r="N13" s="143" t="s">
        <v>208</v>
      </c>
      <c r="O13" s="161"/>
    </row>
    <row r="14" spans="1:15" s="150" customFormat="1" ht="23.25" customHeight="1">
      <c r="A14" s="143" t="s">
        <v>203</v>
      </c>
      <c r="B14" s="168"/>
      <c r="C14" s="161"/>
      <c r="D14" s="155"/>
      <c r="E14" s="193" t="s">
        <v>15</v>
      </c>
      <c r="F14" s="192">
        <f t="shared" ref="F14:L14" si="3">SUM(F15:F16)</f>
        <v>65040</v>
      </c>
      <c r="G14" s="164">
        <f t="shared" si="3"/>
        <v>0</v>
      </c>
      <c r="H14" s="192">
        <f t="shared" si="3"/>
        <v>65040</v>
      </c>
      <c r="I14" s="164">
        <f t="shared" si="3"/>
        <v>132985</v>
      </c>
      <c r="J14" s="192">
        <f t="shared" si="3"/>
        <v>0</v>
      </c>
      <c r="K14" s="164">
        <f t="shared" si="3"/>
        <v>132985</v>
      </c>
      <c r="L14" s="192">
        <f t="shared" si="3"/>
        <v>0</v>
      </c>
      <c r="M14" s="159" t="s">
        <v>202</v>
      </c>
      <c r="N14" s="166"/>
      <c r="O14" s="161"/>
    </row>
    <row r="15" spans="1:15" s="150" customFormat="1" ht="23.25" customHeight="1">
      <c r="A15" s="168"/>
      <c r="B15" s="143" t="s">
        <v>201</v>
      </c>
      <c r="C15" s="161"/>
      <c r="D15" s="155"/>
      <c r="E15" s="190">
        <v>300.14999999999998</v>
      </c>
      <c r="F15" s="189">
        <f>SUM(G15:H15)</f>
        <v>65040</v>
      </c>
      <c r="G15" s="190">
        <v>0</v>
      </c>
      <c r="H15" s="189">
        <v>65040</v>
      </c>
      <c r="I15" s="190">
        <f>SUM(J15:L15)</f>
        <v>132985</v>
      </c>
      <c r="J15" s="189">
        <v>0</v>
      </c>
      <c r="K15" s="190">
        <v>132985</v>
      </c>
      <c r="L15" s="189">
        <v>0</v>
      </c>
      <c r="M15" s="165"/>
      <c r="N15" s="143" t="s">
        <v>200</v>
      </c>
      <c r="O15" s="161"/>
    </row>
    <row r="16" spans="1:15" s="149" customFormat="1" ht="20.25" customHeight="1">
      <c r="A16" s="168"/>
      <c r="B16" s="143" t="s">
        <v>199</v>
      </c>
      <c r="C16" s="161"/>
      <c r="D16" s="148"/>
      <c r="E16" s="190">
        <v>311</v>
      </c>
      <c r="F16" s="189">
        <f>SUM(G16:H16)</f>
        <v>0</v>
      </c>
      <c r="G16" s="190">
        <v>0</v>
      </c>
      <c r="H16" s="189">
        <v>0</v>
      </c>
      <c r="I16" s="190">
        <f>SUM(J16:L16)</f>
        <v>0</v>
      </c>
      <c r="J16" s="189">
        <v>0</v>
      </c>
      <c r="K16" s="190">
        <v>0</v>
      </c>
      <c r="L16" s="189">
        <v>0</v>
      </c>
      <c r="M16" s="165"/>
      <c r="N16" s="143" t="s">
        <v>198</v>
      </c>
      <c r="O16" s="194"/>
    </row>
    <row r="17" spans="1:15" s="150" customFormat="1" ht="23.25" customHeight="1">
      <c r="A17" s="143" t="s">
        <v>181</v>
      </c>
      <c r="B17" s="191"/>
      <c r="C17" s="161"/>
      <c r="D17" s="155"/>
      <c r="E17" s="193" t="s">
        <v>15</v>
      </c>
      <c r="F17" s="192">
        <f t="shared" ref="F17:L17" si="4">F18</f>
        <v>116</v>
      </c>
      <c r="G17" s="164">
        <f t="shared" si="4"/>
        <v>72</v>
      </c>
      <c r="H17" s="192">
        <f t="shared" si="4"/>
        <v>44</v>
      </c>
      <c r="I17" s="164">
        <f t="shared" si="4"/>
        <v>262626</v>
      </c>
      <c r="J17" s="192">
        <f t="shared" si="4"/>
        <v>151200</v>
      </c>
      <c r="K17" s="164">
        <f t="shared" si="4"/>
        <v>96800</v>
      </c>
      <c r="L17" s="192">
        <f t="shared" si="4"/>
        <v>14626</v>
      </c>
      <c r="M17" s="159" t="s">
        <v>180</v>
      </c>
      <c r="N17" s="149"/>
      <c r="O17" s="161"/>
    </row>
    <row r="18" spans="1:15" s="150" customFormat="1" ht="23.25" customHeight="1">
      <c r="A18" s="162"/>
      <c r="B18" s="143" t="s">
        <v>165</v>
      </c>
      <c r="C18" s="161"/>
      <c r="D18" s="155"/>
      <c r="E18" s="190">
        <v>345.5</v>
      </c>
      <c r="F18" s="189">
        <f>SUM(G18:H18)</f>
        <v>116</v>
      </c>
      <c r="G18" s="190">
        <v>72</v>
      </c>
      <c r="H18" s="189">
        <v>44</v>
      </c>
      <c r="I18" s="190">
        <f>SUM(J18:L18)</f>
        <v>262626</v>
      </c>
      <c r="J18" s="189">
        <v>151200</v>
      </c>
      <c r="K18" s="190">
        <v>96800</v>
      </c>
      <c r="L18" s="189">
        <v>14626</v>
      </c>
      <c r="M18" s="165"/>
      <c r="N18" s="149" t="s">
        <v>164</v>
      </c>
      <c r="O18" s="161"/>
    </row>
    <row r="19" spans="1:15" s="150" customFormat="1" ht="23.25" customHeight="1">
      <c r="A19" s="143" t="s">
        <v>161</v>
      </c>
      <c r="B19" s="191"/>
      <c r="C19" s="161"/>
      <c r="D19" s="155"/>
      <c r="E19" s="193" t="s">
        <v>15</v>
      </c>
      <c r="F19" s="192">
        <f t="shared" ref="F19:L19" si="5">SUM(F20:F21)</f>
        <v>135</v>
      </c>
      <c r="G19" s="164">
        <f t="shared" si="5"/>
        <v>0</v>
      </c>
      <c r="H19" s="192">
        <f t="shared" si="5"/>
        <v>135</v>
      </c>
      <c r="I19" s="164">
        <f t="shared" si="5"/>
        <v>220710</v>
      </c>
      <c r="J19" s="192">
        <f t="shared" si="5"/>
        <v>0</v>
      </c>
      <c r="K19" s="164">
        <f t="shared" si="5"/>
        <v>216167</v>
      </c>
      <c r="L19" s="192">
        <f t="shared" si="5"/>
        <v>4543</v>
      </c>
      <c r="M19" s="159" t="s">
        <v>160</v>
      </c>
      <c r="N19" s="191"/>
      <c r="O19" s="161"/>
    </row>
    <row r="20" spans="1:15" s="150" customFormat="1" ht="23.25" customHeight="1">
      <c r="A20" s="162"/>
      <c r="B20" s="143" t="s">
        <v>159</v>
      </c>
      <c r="C20" s="161"/>
      <c r="D20" s="155"/>
      <c r="E20" s="190">
        <v>316.89999999999998</v>
      </c>
      <c r="F20" s="189">
        <f>SUM(G20:H20)</f>
        <v>5</v>
      </c>
      <c r="G20" s="190">
        <v>0</v>
      </c>
      <c r="H20" s="189">
        <v>5</v>
      </c>
      <c r="I20" s="190">
        <f>SUM(J20:L20)</f>
        <v>17780</v>
      </c>
      <c r="J20" s="189">
        <v>0</v>
      </c>
      <c r="K20" s="190">
        <v>13237</v>
      </c>
      <c r="L20" s="189">
        <v>4543</v>
      </c>
      <c r="M20" s="165"/>
      <c r="N20" s="162" t="s">
        <v>158</v>
      </c>
      <c r="O20" s="161"/>
    </row>
    <row r="21" spans="1:15" s="150" customFormat="1" ht="23.25" customHeight="1">
      <c r="A21" s="162"/>
      <c r="B21" s="143" t="s">
        <v>157</v>
      </c>
      <c r="C21" s="161"/>
      <c r="D21" s="155"/>
      <c r="E21" s="190">
        <v>325.64999999999998</v>
      </c>
      <c r="F21" s="189">
        <f>SUM(G21:H21)</f>
        <v>130</v>
      </c>
      <c r="G21" s="190">
        <v>0</v>
      </c>
      <c r="H21" s="189">
        <v>130</v>
      </c>
      <c r="I21" s="190">
        <f>SUM(J21:L21)</f>
        <v>202930</v>
      </c>
      <c r="J21" s="189">
        <v>0</v>
      </c>
      <c r="K21" s="190">
        <v>202930</v>
      </c>
      <c r="L21" s="189">
        <v>0</v>
      </c>
      <c r="M21" s="165"/>
      <c r="N21" s="162" t="s">
        <v>156</v>
      </c>
      <c r="O21" s="161"/>
    </row>
    <row r="22" spans="1:15" s="150" customFormat="1" ht="23.25" customHeight="1">
      <c r="A22" s="143" t="s">
        <v>155</v>
      </c>
      <c r="B22" s="191"/>
      <c r="C22" s="161"/>
      <c r="D22" s="155"/>
      <c r="E22" s="193" t="s">
        <v>15</v>
      </c>
      <c r="F22" s="192">
        <f t="shared" ref="F22:L22" si="6">SUM(F23:F24)</f>
        <v>0.72</v>
      </c>
      <c r="G22" s="164">
        <f t="shared" si="6"/>
        <v>0</v>
      </c>
      <c r="H22" s="192">
        <f t="shared" si="6"/>
        <v>0.72</v>
      </c>
      <c r="I22" s="164">
        <f t="shared" si="6"/>
        <v>33409</v>
      </c>
      <c r="J22" s="192">
        <f t="shared" si="6"/>
        <v>0</v>
      </c>
      <c r="K22" s="164">
        <f t="shared" si="6"/>
        <v>33409</v>
      </c>
      <c r="L22" s="192">
        <f t="shared" si="6"/>
        <v>0</v>
      </c>
      <c r="M22" s="159" t="s">
        <v>154</v>
      </c>
      <c r="N22" s="191"/>
      <c r="O22" s="161"/>
    </row>
    <row r="23" spans="1:15" s="150" customFormat="1" ht="23.25" customHeight="1">
      <c r="A23" s="162"/>
      <c r="B23" s="143" t="s">
        <v>153</v>
      </c>
      <c r="C23" s="161"/>
      <c r="D23" s="155"/>
      <c r="E23" s="190">
        <v>233.87</v>
      </c>
      <c r="F23" s="189">
        <f>SUM(G23:H23)</f>
        <v>0</v>
      </c>
      <c r="G23" s="190">
        <v>0</v>
      </c>
      <c r="H23" s="189">
        <v>0</v>
      </c>
      <c r="I23" s="190">
        <f>SUM(J23:L23)</f>
        <v>31305</v>
      </c>
      <c r="J23" s="189">
        <v>0</v>
      </c>
      <c r="K23" s="190">
        <v>31305</v>
      </c>
      <c r="L23" s="189">
        <v>0</v>
      </c>
      <c r="M23" s="165"/>
      <c r="N23" s="162" t="s">
        <v>152</v>
      </c>
      <c r="O23" s="161"/>
    </row>
    <row r="24" spans="1:15" s="150" customFormat="1" ht="23.25" customHeight="1">
      <c r="A24" s="162"/>
      <c r="B24" s="143" t="s">
        <v>151</v>
      </c>
      <c r="C24" s="161"/>
      <c r="D24" s="155"/>
      <c r="E24" s="190">
        <v>241.15</v>
      </c>
      <c r="F24" s="189">
        <f>SUM(G24:H24)</f>
        <v>0.72</v>
      </c>
      <c r="G24" s="190">
        <v>0</v>
      </c>
      <c r="H24" s="189">
        <v>0.72</v>
      </c>
      <c r="I24" s="190">
        <f>SUM(J24:L24)</f>
        <v>2104</v>
      </c>
      <c r="J24" s="189">
        <v>0</v>
      </c>
      <c r="K24" s="190">
        <v>2104</v>
      </c>
      <c r="L24" s="189">
        <v>0</v>
      </c>
      <c r="M24" s="165"/>
      <c r="N24" s="162" t="s">
        <v>150</v>
      </c>
      <c r="O24" s="184"/>
    </row>
    <row r="25" spans="1:15" s="150" customFormat="1" ht="40.200000000000003" customHeight="1">
      <c r="A25" s="185"/>
      <c r="B25" s="143"/>
      <c r="C25" s="184"/>
      <c r="D25" s="156"/>
      <c r="E25" s="188"/>
      <c r="F25" s="187"/>
      <c r="G25" s="187"/>
      <c r="H25" s="187"/>
      <c r="I25" s="186"/>
      <c r="J25" s="186"/>
      <c r="K25" s="186"/>
      <c r="L25" s="186"/>
      <c r="M25" s="185"/>
      <c r="N25" s="185"/>
      <c r="O25" s="184"/>
    </row>
    <row r="26" spans="1:15" s="150" customFormat="1" ht="35.4" customHeight="1">
      <c r="A26" s="185"/>
      <c r="B26" s="143"/>
      <c r="C26" s="184"/>
      <c r="D26" s="156"/>
      <c r="E26" s="188"/>
      <c r="F26" s="187"/>
      <c r="G26" s="187"/>
      <c r="H26" s="187"/>
      <c r="I26" s="186"/>
      <c r="J26" s="186"/>
      <c r="K26" s="186"/>
      <c r="L26" s="186"/>
      <c r="M26" s="185"/>
      <c r="N26" s="185"/>
      <c r="O26" s="184"/>
    </row>
    <row r="27" spans="1:15" s="183" customFormat="1">
      <c r="A27" s="181"/>
      <c r="B27" s="181" t="s">
        <v>253</v>
      </c>
      <c r="C27" s="182"/>
      <c r="D27" s="181" t="s">
        <v>252</v>
      </c>
      <c r="E27" s="181"/>
      <c r="F27" s="181"/>
      <c r="G27" s="181"/>
      <c r="H27" s="181"/>
      <c r="I27" s="181"/>
      <c r="J27" s="181"/>
      <c r="K27" s="181"/>
      <c r="L27" s="181"/>
      <c r="M27" s="181"/>
      <c r="N27" s="134"/>
    </row>
    <row r="28" spans="1:15" s="150" customFormat="1">
      <c r="A28" s="180"/>
      <c r="B28" s="181" t="s">
        <v>251</v>
      </c>
      <c r="C28" s="182"/>
      <c r="D28" s="181" t="s">
        <v>250</v>
      </c>
      <c r="E28" s="180"/>
      <c r="F28" s="180"/>
      <c r="G28" s="180"/>
      <c r="H28" s="180"/>
      <c r="I28" s="180"/>
      <c r="J28" s="180"/>
      <c r="K28" s="180"/>
      <c r="L28" s="180"/>
      <c r="M28" s="180"/>
      <c r="N28" s="136"/>
    </row>
    <row r="29" spans="1:15" ht="6" customHeight="1"/>
    <row r="30" spans="1:15" s="137" customFormat="1" ht="18.75" customHeight="1">
      <c r="A30" s="179"/>
      <c r="B30" s="179"/>
      <c r="C30" s="179"/>
      <c r="D30" s="178"/>
      <c r="E30" s="177" t="s">
        <v>249</v>
      </c>
      <c r="F30" s="301" t="s">
        <v>248</v>
      </c>
      <c r="G30" s="302"/>
      <c r="H30" s="303"/>
      <c r="I30" s="301" t="s">
        <v>247</v>
      </c>
      <c r="J30" s="302"/>
      <c r="K30" s="302"/>
      <c r="L30" s="303"/>
      <c r="M30" s="296" t="s">
        <v>138</v>
      </c>
      <c r="N30" s="297"/>
    </row>
    <row r="31" spans="1:15" s="137" customFormat="1" ht="18.75" customHeight="1">
      <c r="A31" s="294" t="s">
        <v>141</v>
      </c>
      <c r="B31" s="294"/>
      <c r="C31" s="294"/>
      <c r="D31" s="295"/>
      <c r="E31" s="176" t="s">
        <v>246</v>
      </c>
      <c r="F31" s="304" t="s">
        <v>245</v>
      </c>
      <c r="G31" s="305"/>
      <c r="H31" s="306"/>
      <c r="I31" s="304" t="s">
        <v>244</v>
      </c>
      <c r="J31" s="305"/>
      <c r="K31" s="305"/>
      <c r="L31" s="306"/>
      <c r="M31" s="298"/>
      <c r="N31" s="294"/>
    </row>
    <row r="32" spans="1:15" s="137" customFormat="1" ht="18.75" customHeight="1">
      <c r="A32" s="294"/>
      <c r="B32" s="294"/>
      <c r="C32" s="294"/>
      <c r="D32" s="295"/>
      <c r="E32" s="176" t="s">
        <v>243</v>
      </c>
      <c r="F32" s="175" t="s">
        <v>128</v>
      </c>
      <c r="G32" s="174" t="s">
        <v>242</v>
      </c>
      <c r="H32" s="173" t="s">
        <v>241</v>
      </c>
      <c r="I32" s="175" t="s">
        <v>128</v>
      </c>
      <c r="J32" s="174" t="s">
        <v>242</v>
      </c>
      <c r="K32" s="173" t="s">
        <v>241</v>
      </c>
      <c r="L32" s="173" t="s">
        <v>126</v>
      </c>
      <c r="M32" s="298"/>
      <c r="N32" s="294"/>
    </row>
    <row r="33" spans="1:18" s="137" customFormat="1" ht="18.75" customHeight="1">
      <c r="A33" s="139"/>
      <c r="B33" s="139"/>
      <c r="C33" s="139"/>
      <c r="D33" s="142"/>
      <c r="E33" s="172" t="s">
        <v>240</v>
      </c>
      <c r="F33" s="171" t="s">
        <v>37</v>
      </c>
      <c r="G33" s="170" t="s">
        <v>239</v>
      </c>
      <c r="H33" s="169" t="s">
        <v>238</v>
      </c>
      <c r="I33" s="171" t="s">
        <v>37</v>
      </c>
      <c r="J33" s="170" t="s">
        <v>239</v>
      </c>
      <c r="K33" s="169" t="s">
        <v>238</v>
      </c>
      <c r="L33" s="169" t="s">
        <v>121</v>
      </c>
      <c r="M33" s="299"/>
      <c r="N33" s="300"/>
    </row>
    <row r="34" spans="1:18" s="150" customFormat="1" ht="21" customHeight="1">
      <c r="A34" s="143" t="s">
        <v>149</v>
      </c>
      <c r="B34" s="163"/>
      <c r="C34" s="156"/>
      <c r="D34" s="155"/>
      <c r="E34" s="164" t="s">
        <v>15</v>
      </c>
      <c r="F34" s="160">
        <f t="shared" ref="F34:L34" si="7">SUM(F35:F37)</f>
        <v>17.384999999999998</v>
      </c>
      <c r="G34" s="160">
        <f t="shared" si="7"/>
        <v>0</v>
      </c>
      <c r="H34" s="160">
        <f t="shared" si="7"/>
        <v>17.384999999999998</v>
      </c>
      <c r="I34" s="160">
        <f t="shared" si="7"/>
        <v>126335</v>
      </c>
      <c r="J34" s="160">
        <f t="shared" si="7"/>
        <v>0</v>
      </c>
      <c r="K34" s="160">
        <f t="shared" si="7"/>
        <v>126335</v>
      </c>
      <c r="L34" s="160">
        <f t="shared" si="7"/>
        <v>0</v>
      </c>
      <c r="M34" s="159" t="s">
        <v>148</v>
      </c>
      <c r="N34" s="166"/>
    </row>
    <row r="35" spans="1:18" s="150" customFormat="1" ht="21" customHeight="1">
      <c r="A35" s="157"/>
      <c r="B35" s="168" t="s">
        <v>147</v>
      </c>
      <c r="C35" s="156"/>
      <c r="D35" s="155"/>
      <c r="E35" s="154">
        <v>206.22</v>
      </c>
      <c r="F35" s="160">
        <f>SUM(G35:H35)</f>
        <v>7.57</v>
      </c>
      <c r="G35" s="147">
        <v>0</v>
      </c>
      <c r="H35" s="152">
        <v>7.57</v>
      </c>
      <c r="I35" s="147">
        <f>SUM(J35:L35)</f>
        <v>21635</v>
      </c>
      <c r="J35" s="152">
        <v>0</v>
      </c>
      <c r="K35" s="147">
        <v>21635</v>
      </c>
      <c r="L35" s="152"/>
      <c r="M35" s="151"/>
      <c r="N35" s="143" t="s">
        <v>146</v>
      </c>
    </row>
    <row r="36" spans="1:18" s="150" customFormat="1" ht="21" customHeight="1">
      <c r="A36" s="157"/>
      <c r="B36" s="143" t="s">
        <v>117</v>
      </c>
      <c r="C36" s="156"/>
      <c r="D36" s="155"/>
      <c r="E36" s="154">
        <v>214.9</v>
      </c>
      <c r="F36" s="167">
        <v>0.13500000000000001</v>
      </c>
      <c r="G36" s="147">
        <v>0</v>
      </c>
      <c r="H36" s="167">
        <v>0.13500000000000001</v>
      </c>
      <c r="I36" s="147">
        <f>SUM(J36:L36)</f>
        <v>2700</v>
      </c>
      <c r="J36" s="152">
        <v>0</v>
      </c>
      <c r="K36" s="147">
        <v>2700</v>
      </c>
      <c r="L36" s="152"/>
      <c r="M36" s="151"/>
      <c r="N36" s="143" t="s">
        <v>116</v>
      </c>
    </row>
    <row r="37" spans="1:18" s="150" customFormat="1" ht="21" customHeight="1">
      <c r="A37" s="157"/>
      <c r="B37" s="143" t="s">
        <v>113</v>
      </c>
      <c r="C37" s="156"/>
      <c r="D37" s="155"/>
      <c r="E37" s="154">
        <v>223.79</v>
      </c>
      <c r="F37" s="160">
        <f>SUM(G37:H37)</f>
        <v>9.68</v>
      </c>
      <c r="G37" s="147">
        <v>0</v>
      </c>
      <c r="H37" s="152">
        <v>9.68</v>
      </c>
      <c r="I37" s="147">
        <f>SUM(J37:L37)</f>
        <v>102000</v>
      </c>
      <c r="J37" s="152">
        <v>0</v>
      </c>
      <c r="K37" s="147">
        <v>102000</v>
      </c>
      <c r="L37" s="152"/>
      <c r="M37" s="151"/>
      <c r="N37" s="143" t="s">
        <v>112</v>
      </c>
    </row>
    <row r="38" spans="1:18" s="150" customFormat="1" ht="21" customHeight="1">
      <c r="A38" s="143" t="s">
        <v>109</v>
      </c>
      <c r="B38" s="163"/>
      <c r="C38" s="156"/>
      <c r="D38" s="155"/>
      <c r="E38" s="164" t="s">
        <v>15</v>
      </c>
      <c r="F38" s="160">
        <f t="shared" ref="F38:L38" si="8">SUM(F39:F40)</f>
        <v>925.22500000000002</v>
      </c>
      <c r="G38" s="147">
        <f t="shared" si="8"/>
        <v>918</v>
      </c>
      <c r="H38" s="152">
        <f t="shared" si="8"/>
        <v>7.2249999999999996</v>
      </c>
      <c r="I38" s="160">
        <f t="shared" si="8"/>
        <v>1444380</v>
      </c>
      <c r="J38" s="160">
        <f t="shared" si="8"/>
        <v>959940</v>
      </c>
      <c r="K38" s="160">
        <f t="shared" si="8"/>
        <v>484440</v>
      </c>
      <c r="L38" s="160">
        <f t="shared" si="8"/>
        <v>0</v>
      </c>
      <c r="M38" s="159" t="s">
        <v>108</v>
      </c>
      <c r="N38" s="166"/>
    </row>
    <row r="39" spans="1:18" s="150" customFormat="1" ht="21" customHeight="1">
      <c r="A39" s="157"/>
      <c r="B39" s="143" t="s">
        <v>101</v>
      </c>
      <c r="C39" s="156"/>
      <c r="D39" s="155"/>
      <c r="E39" s="154">
        <v>179.93</v>
      </c>
      <c r="F39" s="160">
        <f>SUM(G39:H39)</f>
        <v>7.2249999999999996</v>
      </c>
      <c r="G39" s="147">
        <v>0</v>
      </c>
      <c r="H39" s="152">
        <v>7.2249999999999996</v>
      </c>
      <c r="I39" s="147">
        <f>SUM(J39:L39)</f>
        <v>484440</v>
      </c>
      <c r="J39" s="152">
        <v>0</v>
      </c>
      <c r="K39" s="147">
        <v>484440</v>
      </c>
      <c r="L39" s="152"/>
      <c r="M39" s="165"/>
      <c r="N39" s="143" t="s">
        <v>100</v>
      </c>
    </row>
    <row r="40" spans="1:18" s="150" customFormat="1" ht="21" customHeight="1">
      <c r="A40" s="157"/>
      <c r="B40" s="143" t="s">
        <v>99</v>
      </c>
      <c r="C40" s="156"/>
      <c r="D40" s="155"/>
      <c r="E40" s="154">
        <v>187.89</v>
      </c>
      <c r="F40" s="160">
        <f>SUM(G40:H40)</f>
        <v>918</v>
      </c>
      <c r="G40" s="147">
        <v>918</v>
      </c>
      <c r="H40" s="152"/>
      <c r="I40" s="147">
        <f>SUM(J40:L40)</f>
        <v>959940</v>
      </c>
      <c r="J40" s="152">
        <v>959940</v>
      </c>
      <c r="K40" s="147"/>
      <c r="L40" s="152"/>
      <c r="M40" s="151"/>
      <c r="N40" s="143" t="s">
        <v>98</v>
      </c>
    </row>
    <row r="41" spans="1:18" s="150" customFormat="1" ht="21" customHeight="1">
      <c r="A41" s="143" t="s">
        <v>93</v>
      </c>
      <c r="B41" s="163"/>
      <c r="C41" s="156"/>
      <c r="D41" s="155"/>
      <c r="E41" s="164" t="s">
        <v>15</v>
      </c>
      <c r="F41" s="160">
        <f t="shared" ref="F41:L41" si="9">F42</f>
        <v>0</v>
      </c>
      <c r="G41" s="160">
        <f t="shared" si="9"/>
        <v>0</v>
      </c>
      <c r="H41" s="160">
        <f t="shared" si="9"/>
        <v>0</v>
      </c>
      <c r="I41" s="160">
        <f t="shared" si="9"/>
        <v>0</v>
      </c>
      <c r="J41" s="160">
        <f t="shared" si="9"/>
        <v>0</v>
      </c>
      <c r="K41" s="160">
        <f t="shared" si="9"/>
        <v>0</v>
      </c>
      <c r="L41" s="160">
        <f t="shared" si="9"/>
        <v>0</v>
      </c>
      <c r="M41" s="159" t="s">
        <v>92</v>
      </c>
      <c r="N41" s="163"/>
    </row>
    <row r="42" spans="1:18" s="150" customFormat="1" ht="21" customHeight="1">
      <c r="A42" s="143"/>
      <c r="B42" s="143" t="s">
        <v>91</v>
      </c>
      <c r="C42" s="156"/>
      <c r="D42" s="155"/>
      <c r="E42" s="154">
        <v>357.33</v>
      </c>
      <c r="F42" s="160">
        <f>SUM(G42:H42)</f>
        <v>0</v>
      </c>
      <c r="G42" s="147">
        <v>0</v>
      </c>
      <c r="H42" s="152">
        <v>0</v>
      </c>
      <c r="I42" s="147">
        <f>SUM(J42:L42)</f>
        <v>0</v>
      </c>
      <c r="J42" s="152">
        <v>0</v>
      </c>
      <c r="K42" s="147">
        <v>0</v>
      </c>
      <c r="L42" s="152">
        <v>0</v>
      </c>
      <c r="M42" s="159"/>
      <c r="N42" s="143" t="s">
        <v>90</v>
      </c>
    </row>
    <row r="43" spans="1:18" s="150" customFormat="1" ht="21" customHeight="1">
      <c r="A43" s="143" t="s">
        <v>87</v>
      </c>
      <c r="B43" s="163"/>
      <c r="C43" s="156"/>
      <c r="D43" s="155"/>
      <c r="E43" s="164" t="s">
        <v>15</v>
      </c>
      <c r="F43" s="160">
        <f t="shared" ref="F43:L43" si="10">SUM(F44:F46)</f>
        <v>1</v>
      </c>
      <c r="G43" s="160">
        <f t="shared" si="10"/>
        <v>0</v>
      </c>
      <c r="H43" s="160">
        <f t="shared" si="10"/>
        <v>1</v>
      </c>
      <c r="I43" s="160">
        <f t="shared" si="10"/>
        <v>1500</v>
      </c>
      <c r="J43" s="160">
        <f t="shared" si="10"/>
        <v>0</v>
      </c>
      <c r="K43" s="160">
        <f t="shared" si="10"/>
        <v>1500</v>
      </c>
      <c r="L43" s="160">
        <f t="shared" si="10"/>
        <v>0</v>
      </c>
      <c r="M43" s="159" t="s">
        <v>86</v>
      </c>
      <c r="N43" s="163"/>
    </row>
    <row r="44" spans="1:18" s="150" customFormat="1" ht="21" customHeight="1">
      <c r="A44" s="162"/>
      <c r="B44" s="143" t="s">
        <v>85</v>
      </c>
      <c r="C44" s="161"/>
      <c r="D44" s="155"/>
      <c r="E44" s="154">
        <v>276.35000000000002</v>
      </c>
      <c r="F44" s="160">
        <f>SUM(G44:H44)</f>
        <v>0</v>
      </c>
      <c r="G44" s="147">
        <v>0</v>
      </c>
      <c r="H44" s="152">
        <v>0</v>
      </c>
      <c r="I44" s="147">
        <f>SUM(J44:L44)</f>
        <v>0</v>
      </c>
      <c r="J44" s="152">
        <v>0</v>
      </c>
      <c r="K44" s="147">
        <v>0</v>
      </c>
      <c r="L44" s="152">
        <v>0</v>
      </c>
      <c r="M44" s="159"/>
      <c r="N44" s="143" t="s">
        <v>84</v>
      </c>
      <c r="O44" s="158"/>
    </row>
    <row r="45" spans="1:18" s="150" customFormat="1" ht="21" customHeight="1">
      <c r="A45" s="157"/>
      <c r="B45" s="143" t="s">
        <v>81</v>
      </c>
      <c r="C45" s="156"/>
      <c r="D45" s="155"/>
      <c r="E45" s="154">
        <v>285.39999999999998</v>
      </c>
      <c r="F45" s="147">
        <f>SUM(G45:H45)</f>
        <v>1</v>
      </c>
      <c r="G45" s="153">
        <v>0</v>
      </c>
      <c r="H45" s="152">
        <v>1</v>
      </c>
      <c r="I45" s="147">
        <f>SUM(J45:L45)</f>
        <v>1500</v>
      </c>
      <c r="J45" s="152">
        <v>0</v>
      </c>
      <c r="K45" s="147">
        <v>1500</v>
      </c>
      <c r="L45" s="152">
        <v>0</v>
      </c>
      <c r="M45" s="151"/>
      <c r="N45" s="143" t="s">
        <v>80</v>
      </c>
    </row>
    <row r="46" spans="1:18" s="135" customFormat="1" ht="20.25" customHeight="1">
      <c r="A46" s="149"/>
      <c r="B46" s="149" t="s">
        <v>79</v>
      </c>
      <c r="C46" s="149"/>
      <c r="D46" s="148"/>
      <c r="E46" s="71">
        <v>293</v>
      </c>
      <c r="F46" s="147">
        <f>SUM(G46:H46)</f>
        <v>0</v>
      </c>
      <c r="G46" s="145">
        <v>0</v>
      </c>
      <c r="H46" s="146">
        <v>0</v>
      </c>
      <c r="I46" s="147">
        <f>SUM(J46:L46)</f>
        <v>0</v>
      </c>
      <c r="J46" s="146">
        <v>0</v>
      </c>
      <c r="K46" s="145">
        <v>0</v>
      </c>
      <c r="L46" s="67">
        <v>0</v>
      </c>
      <c r="M46" s="144"/>
      <c r="N46" s="143" t="s">
        <v>78</v>
      </c>
      <c r="O46" s="136"/>
    </row>
    <row r="47" spans="1:18" s="135" customFormat="1" ht="3" customHeight="1">
      <c r="A47" s="139"/>
      <c r="B47" s="139"/>
      <c r="C47" s="139"/>
      <c r="D47" s="142"/>
      <c r="E47" s="139"/>
      <c r="F47" s="140"/>
      <c r="G47" s="141"/>
      <c r="H47" s="139"/>
      <c r="I47" s="141"/>
      <c r="J47" s="139"/>
      <c r="K47" s="141"/>
      <c r="L47" s="139"/>
      <c r="M47" s="140"/>
      <c r="N47" s="139"/>
    </row>
    <row r="48" spans="1:18" s="135" customFormat="1" ht="3" customHeight="1">
      <c r="A48" s="136"/>
      <c r="B48" s="136"/>
      <c r="M48" s="138"/>
      <c r="N48" s="138"/>
      <c r="O48" s="137"/>
      <c r="P48" s="137"/>
      <c r="Q48" s="137"/>
      <c r="R48" s="137"/>
    </row>
    <row r="49" spans="1:18" s="137" customFormat="1" ht="16.5" customHeight="1">
      <c r="A49" s="138" t="s">
        <v>237</v>
      </c>
      <c r="B49" s="138"/>
      <c r="C49" s="138"/>
      <c r="D49" s="138"/>
      <c r="E49" s="138"/>
      <c r="F49" s="138"/>
      <c r="I49" s="138" t="s">
        <v>236</v>
      </c>
      <c r="J49" s="138"/>
      <c r="K49" s="138"/>
      <c r="L49" s="138"/>
      <c r="M49" s="138"/>
      <c r="N49" s="138"/>
    </row>
    <row r="50" spans="1:18" s="137" customFormat="1" ht="19.5" customHeight="1">
      <c r="B50" s="138" t="s">
        <v>235</v>
      </c>
      <c r="C50" s="138"/>
      <c r="D50" s="138"/>
      <c r="E50" s="138"/>
      <c r="F50" s="138"/>
      <c r="I50" s="138" t="s">
        <v>234</v>
      </c>
      <c r="J50" s="138"/>
      <c r="K50" s="138"/>
      <c r="L50" s="138"/>
      <c r="M50" s="138"/>
      <c r="N50" s="138"/>
    </row>
    <row r="51" spans="1:18" s="137" customFormat="1" ht="15.6">
      <c r="A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</row>
    <row r="52" spans="1:18" s="137" customFormat="1" ht="17.399999999999999">
      <c r="A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6"/>
      <c r="N52" s="136"/>
      <c r="O52" s="135"/>
      <c r="P52" s="135"/>
      <c r="Q52" s="135"/>
      <c r="R52" s="135"/>
    </row>
    <row r="53" spans="1:18" s="135" customFormat="1" ht="17.399999999999999">
      <c r="A53" s="136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</row>
    <row r="54" spans="1:18" s="135" customFormat="1" ht="17.399999999999999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</row>
    <row r="55" spans="1:18" s="135" customFormat="1" ht="17.399999999999999">
      <c r="A55" s="136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</row>
    <row r="56" spans="1:18" s="135" customFormat="1" ht="17.399999999999999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</row>
    <row r="57" spans="1:18" s="135" customFormat="1" ht="17.399999999999999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</row>
    <row r="58" spans="1:18" s="135" customFormat="1" ht="17.399999999999999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</row>
    <row r="59" spans="1:18" s="135" customFormat="1" ht="17.399999999999999">
      <c r="A59" s="136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</row>
    <row r="60" spans="1:18" s="135" customFormat="1" ht="17.399999999999999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</row>
    <row r="61" spans="1:18" s="135" customFormat="1" ht="17.399999999999999">
      <c r="A61" s="136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</row>
    <row r="62" spans="1:18" s="135" customFormat="1" ht="17.399999999999999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</row>
    <row r="63" spans="1:18" s="135" customFormat="1" ht="17.399999999999999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</row>
    <row r="64" spans="1:18" s="135" customFormat="1" ht="17.399999999999999">
      <c r="A64" s="136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</row>
    <row r="65" spans="1:18" s="135" customFormat="1" ht="17.399999999999999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</row>
    <row r="66" spans="1:18" s="135" customFormat="1" ht="17.399999999999999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</row>
    <row r="67" spans="1:18" s="135" customFormat="1" ht="17.399999999999999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</row>
    <row r="68" spans="1:18" s="135" customFormat="1" ht="17.399999999999999">
      <c r="A68" s="136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</row>
    <row r="69" spans="1:18" s="135" customFormat="1" ht="17.399999999999999">
      <c r="A69" s="136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</row>
    <row r="70" spans="1:18" s="135" customFormat="1" ht="17.399999999999999">
      <c r="A70" s="136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</row>
    <row r="71" spans="1:18" s="135" customFormat="1">
      <c r="A71" s="136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4"/>
      <c r="N71" s="134"/>
      <c r="O71" s="133"/>
      <c r="P71" s="133"/>
      <c r="Q71" s="133"/>
      <c r="R71" s="133"/>
    </row>
  </sheetData>
  <mergeCells count="14">
    <mergeCell ref="M8:N8"/>
    <mergeCell ref="F30:H30"/>
    <mergeCell ref="I30:L30"/>
    <mergeCell ref="M30:N33"/>
    <mergeCell ref="A31:D32"/>
    <mergeCell ref="F31:H31"/>
    <mergeCell ref="I31:L31"/>
    <mergeCell ref="A8:D8"/>
    <mergeCell ref="A5:D6"/>
    <mergeCell ref="M4:N7"/>
    <mergeCell ref="F4:H4"/>
    <mergeCell ref="F5:H5"/>
    <mergeCell ref="I4:L4"/>
    <mergeCell ref="I5:L5"/>
  </mergeCells>
  <pageMargins left="0.59055118110236227" right="0.11811023622047245" top="0.9055118110236221" bottom="0.19685039370078741" header="0.9055118110236221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8"/>
  <sheetViews>
    <sheetView showGridLines="0" topLeftCell="N8" workbookViewId="0">
      <selection activeCell="O8" sqref="O8"/>
    </sheetView>
  </sheetViews>
  <sheetFormatPr defaultColWidth="11.25" defaultRowHeight="18"/>
  <cols>
    <col min="1" max="1" width="1.875" style="199" customWidth="1"/>
    <col min="2" max="2" width="5.875" style="199" customWidth="1"/>
    <col min="3" max="3" width="6.125" style="199" customWidth="1"/>
    <col min="4" max="4" width="2.75" style="199" customWidth="1"/>
    <col min="5" max="5" width="18.375" style="199" customWidth="1"/>
    <col min="6" max="6" width="11.125" style="199" customWidth="1"/>
    <col min="7" max="7" width="11.5" style="199" customWidth="1"/>
    <col min="8" max="9" width="11.125" style="199" customWidth="1"/>
    <col min="10" max="16" width="9.875" style="199" customWidth="1"/>
    <col min="17" max="17" width="2.75" style="199" customWidth="1"/>
    <col min="18" max="18" width="5" style="198" customWidth="1"/>
    <col min="19" max="16384" width="11.25" style="198"/>
  </cols>
  <sheetData>
    <row r="1" spans="1:17" s="227" customFormat="1">
      <c r="A1" s="225"/>
      <c r="B1" s="225" t="s">
        <v>287</v>
      </c>
      <c r="C1" s="226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199"/>
    </row>
    <row r="2" spans="1:17" s="223" customFormat="1">
      <c r="A2" s="224"/>
      <c r="B2" s="225" t="s">
        <v>286</v>
      </c>
      <c r="C2" s="226"/>
      <c r="D2" s="225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03"/>
    </row>
    <row r="3" spans="1:17" ht="6" customHeight="1"/>
    <row r="4" spans="1:17" s="200" customFormat="1" ht="21" customHeight="1">
      <c r="A4" s="222"/>
      <c r="B4" s="222"/>
      <c r="C4" s="222"/>
      <c r="D4" s="222"/>
      <c r="E4" s="221" t="s">
        <v>285</v>
      </c>
      <c r="F4" s="313" t="s">
        <v>284</v>
      </c>
      <c r="G4" s="314"/>
      <c r="H4" s="314"/>
      <c r="I4" s="317"/>
      <c r="J4" s="313" t="s">
        <v>283</v>
      </c>
      <c r="K4" s="314"/>
      <c r="L4" s="314"/>
      <c r="M4" s="317"/>
      <c r="N4" s="313" t="s">
        <v>282</v>
      </c>
      <c r="O4" s="314"/>
      <c r="P4" s="314"/>
      <c r="Q4" s="201"/>
    </row>
    <row r="5" spans="1:17" s="200" customFormat="1" ht="21" customHeight="1">
      <c r="A5" s="311" t="s">
        <v>281</v>
      </c>
      <c r="B5" s="311"/>
      <c r="C5" s="311"/>
      <c r="D5" s="312"/>
      <c r="E5" s="220" t="s">
        <v>280</v>
      </c>
      <c r="F5" s="315" t="s">
        <v>279</v>
      </c>
      <c r="G5" s="316"/>
      <c r="H5" s="316"/>
      <c r="I5" s="318"/>
      <c r="J5" s="315" t="s">
        <v>278</v>
      </c>
      <c r="K5" s="316"/>
      <c r="L5" s="316"/>
      <c r="M5" s="318"/>
      <c r="N5" s="315" t="s">
        <v>277</v>
      </c>
      <c r="O5" s="316"/>
      <c r="P5" s="316"/>
      <c r="Q5" s="201"/>
    </row>
    <row r="6" spans="1:17" s="200" customFormat="1" ht="18.75" customHeight="1">
      <c r="A6" s="311" t="s">
        <v>276</v>
      </c>
      <c r="B6" s="311"/>
      <c r="C6" s="311"/>
      <c r="D6" s="312"/>
      <c r="E6" s="219" t="s">
        <v>275</v>
      </c>
      <c r="F6" s="214" t="s">
        <v>128</v>
      </c>
      <c r="G6" s="214" t="s">
        <v>273</v>
      </c>
      <c r="H6" s="214" t="s">
        <v>272</v>
      </c>
      <c r="I6" s="214" t="s">
        <v>274</v>
      </c>
      <c r="J6" s="214" t="s">
        <v>128</v>
      </c>
      <c r="K6" s="214" t="s">
        <v>273</v>
      </c>
      <c r="L6" s="214" t="s">
        <v>272</v>
      </c>
      <c r="M6" s="214" t="s">
        <v>274</v>
      </c>
      <c r="N6" s="214" t="s">
        <v>128</v>
      </c>
      <c r="O6" s="214" t="s">
        <v>273</v>
      </c>
      <c r="P6" s="214" t="s">
        <v>272</v>
      </c>
      <c r="Q6" s="201"/>
    </row>
    <row r="7" spans="1:17" s="200" customFormat="1" ht="21" customHeight="1">
      <c r="A7" s="205"/>
      <c r="B7" s="205"/>
      <c r="C7" s="205"/>
      <c r="D7" s="205"/>
      <c r="E7" s="218" t="s">
        <v>271</v>
      </c>
      <c r="F7" s="217" t="s">
        <v>37</v>
      </c>
      <c r="G7" s="217" t="s">
        <v>269</v>
      </c>
      <c r="H7" s="217" t="s">
        <v>268</v>
      </c>
      <c r="I7" s="217" t="s">
        <v>270</v>
      </c>
      <c r="J7" s="217" t="s">
        <v>37</v>
      </c>
      <c r="K7" s="217" t="s">
        <v>269</v>
      </c>
      <c r="L7" s="217" t="s">
        <v>268</v>
      </c>
      <c r="M7" s="217" t="s">
        <v>270</v>
      </c>
      <c r="N7" s="217" t="s">
        <v>37</v>
      </c>
      <c r="O7" s="217" t="s">
        <v>269</v>
      </c>
      <c r="P7" s="217" t="s">
        <v>268</v>
      </c>
      <c r="Q7" s="201"/>
    </row>
    <row r="8" spans="1:17" s="200" customFormat="1" ht="3.75" customHeight="1">
      <c r="A8" s="202"/>
      <c r="B8" s="202"/>
      <c r="C8" s="202"/>
      <c r="D8" s="202"/>
      <c r="E8" s="216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4"/>
    </row>
    <row r="9" spans="1:17" s="202" customFormat="1" ht="17.399999999999999">
      <c r="A9" s="213"/>
      <c r="B9" s="319" t="s">
        <v>267</v>
      </c>
      <c r="C9" s="319"/>
      <c r="D9" s="320"/>
      <c r="E9" s="147">
        <v>174</v>
      </c>
      <c r="F9" s="212">
        <v>552</v>
      </c>
      <c r="G9" s="212">
        <v>343</v>
      </c>
      <c r="H9" s="212">
        <v>209</v>
      </c>
      <c r="I9" s="207">
        <v>0</v>
      </c>
      <c r="J9" s="207">
        <v>0</v>
      </c>
      <c r="K9" s="207">
        <v>0</v>
      </c>
      <c r="L9" s="207">
        <v>0</v>
      </c>
      <c r="M9" s="207">
        <v>0</v>
      </c>
      <c r="N9" s="207">
        <v>0</v>
      </c>
      <c r="O9" s="207">
        <v>0</v>
      </c>
      <c r="P9" s="207">
        <v>0</v>
      </c>
      <c r="Q9" s="203"/>
    </row>
    <row r="10" spans="1:17" s="202" customFormat="1" ht="17.399999999999999">
      <c r="A10" s="211"/>
      <c r="B10" s="319" t="s">
        <v>266</v>
      </c>
      <c r="C10" s="321"/>
      <c r="D10" s="322"/>
      <c r="E10" s="147">
        <v>127</v>
      </c>
      <c r="F10" s="212">
        <v>186</v>
      </c>
      <c r="G10" s="212">
        <v>87</v>
      </c>
      <c r="H10" s="212">
        <v>99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3"/>
    </row>
    <row r="11" spans="1:17" s="202" customFormat="1" ht="17.399999999999999">
      <c r="A11" s="211"/>
      <c r="B11" s="319" t="s">
        <v>265</v>
      </c>
      <c r="C11" s="321"/>
      <c r="D11" s="322"/>
      <c r="E11" s="147">
        <v>15</v>
      </c>
      <c r="F11" s="212">
        <v>27</v>
      </c>
      <c r="G11" s="212">
        <v>0</v>
      </c>
      <c r="H11" s="212">
        <v>0</v>
      </c>
      <c r="I11" s="207">
        <v>27</v>
      </c>
      <c r="J11" s="207">
        <v>0</v>
      </c>
      <c r="K11" s="207">
        <v>0</v>
      </c>
      <c r="L11" s="207">
        <v>0</v>
      </c>
      <c r="M11" s="207">
        <v>0</v>
      </c>
      <c r="N11" s="207">
        <v>0</v>
      </c>
      <c r="O11" s="207">
        <v>0</v>
      </c>
      <c r="P11" s="207">
        <v>0</v>
      </c>
      <c r="Q11" s="203"/>
    </row>
    <row r="12" spans="1:17" s="202" customFormat="1" ht="17.399999999999999">
      <c r="A12" s="211"/>
      <c r="B12" s="319" t="s">
        <v>264</v>
      </c>
      <c r="C12" s="321"/>
      <c r="D12" s="322"/>
      <c r="E12" s="207">
        <v>0</v>
      </c>
      <c r="F12" s="207">
        <v>0</v>
      </c>
      <c r="G12" s="207">
        <v>0</v>
      </c>
      <c r="H12" s="207">
        <v>0</v>
      </c>
      <c r="I12" s="207">
        <v>0</v>
      </c>
      <c r="J12" s="207">
        <v>0</v>
      </c>
      <c r="K12" s="207">
        <v>0</v>
      </c>
      <c r="L12" s="207">
        <v>0</v>
      </c>
      <c r="M12" s="207">
        <v>0</v>
      </c>
      <c r="N12" s="207">
        <v>0</v>
      </c>
      <c r="O12" s="207">
        <v>0</v>
      </c>
      <c r="P12" s="207">
        <v>0</v>
      </c>
      <c r="Q12" s="203"/>
    </row>
    <row r="13" spans="1:17" s="202" customFormat="1" ht="17.399999999999999">
      <c r="A13" s="211"/>
      <c r="B13" s="319" t="s">
        <v>263</v>
      </c>
      <c r="C13" s="321"/>
      <c r="D13" s="322"/>
      <c r="E13" s="212">
        <v>157</v>
      </c>
      <c r="F13" s="209">
        <v>3155</v>
      </c>
      <c r="G13" s="209">
        <v>1549</v>
      </c>
      <c r="H13" s="208">
        <v>1606</v>
      </c>
      <c r="I13" s="207">
        <v>0</v>
      </c>
      <c r="J13" s="207">
        <v>0</v>
      </c>
      <c r="K13" s="207">
        <v>0</v>
      </c>
      <c r="L13" s="207">
        <v>0</v>
      </c>
      <c r="M13" s="207">
        <v>0</v>
      </c>
      <c r="N13" s="207">
        <v>0</v>
      </c>
      <c r="O13" s="207">
        <v>0</v>
      </c>
      <c r="P13" s="207">
        <v>0</v>
      </c>
      <c r="Q13" s="203"/>
    </row>
    <row r="14" spans="1:17" s="202" customFormat="1" ht="17.399999999999999">
      <c r="A14" s="211"/>
      <c r="B14" s="319" t="s">
        <v>262</v>
      </c>
      <c r="C14" s="321"/>
      <c r="D14" s="322"/>
      <c r="E14" s="210">
        <f>35307</f>
        <v>35307</v>
      </c>
      <c r="F14" s="209">
        <v>75</v>
      </c>
      <c r="G14" s="209">
        <v>29</v>
      </c>
      <c r="H14" s="208">
        <v>46</v>
      </c>
      <c r="I14" s="207">
        <v>0</v>
      </c>
      <c r="J14" s="207">
        <v>0</v>
      </c>
      <c r="K14" s="207">
        <v>0</v>
      </c>
      <c r="L14" s="207">
        <v>0</v>
      </c>
      <c r="M14" s="207">
        <v>0</v>
      </c>
      <c r="N14" s="207">
        <v>0</v>
      </c>
      <c r="O14" s="207">
        <v>0</v>
      </c>
      <c r="P14" s="207">
        <v>0</v>
      </c>
      <c r="Q14" s="203"/>
    </row>
    <row r="15" spans="1:17" s="202" customFormat="1" ht="3" customHeight="1">
      <c r="A15" s="205"/>
      <c r="B15" s="205"/>
      <c r="C15" s="205"/>
      <c r="D15" s="205"/>
      <c r="E15" s="206"/>
      <c r="F15" s="204"/>
      <c r="G15" s="204"/>
      <c r="H15" s="204"/>
      <c r="I15" s="204"/>
      <c r="J15" s="204"/>
      <c r="K15" s="206"/>
      <c r="L15" s="205"/>
      <c r="M15" s="206"/>
      <c r="N15" s="206"/>
      <c r="O15" s="205"/>
      <c r="P15" s="204"/>
      <c r="Q15" s="203"/>
    </row>
    <row r="16" spans="1:17" s="202" customFormat="1" ht="26.25" customHeight="1">
      <c r="A16" s="203" t="s">
        <v>261</v>
      </c>
      <c r="C16" s="202" t="s">
        <v>260</v>
      </c>
      <c r="Q16" s="203"/>
    </row>
    <row r="17" spans="1:17" s="202" customFormat="1" ht="20.25" customHeight="1">
      <c r="A17" s="203"/>
      <c r="B17" s="203"/>
      <c r="C17" s="202" t="s">
        <v>259</v>
      </c>
      <c r="Q17" s="203"/>
    </row>
    <row r="18" spans="1:17" s="202" customFormat="1" ht="20.25" customHeight="1">
      <c r="A18" s="203"/>
      <c r="B18" s="203"/>
      <c r="C18" s="202" t="s">
        <v>258</v>
      </c>
      <c r="Q18" s="203"/>
    </row>
    <row r="19" spans="1:17" s="200" customFormat="1" ht="15.6">
      <c r="A19" s="201"/>
      <c r="B19" s="201" t="s">
        <v>257</v>
      </c>
      <c r="C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</row>
    <row r="20" spans="1:17" s="200" customFormat="1" ht="15.6">
      <c r="A20" s="201"/>
      <c r="B20" s="201" t="s">
        <v>256</v>
      </c>
      <c r="C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</row>
    <row r="28" spans="1:17" ht="19.5" customHeight="1"/>
  </sheetData>
  <mergeCells count="14">
    <mergeCell ref="B9:D9"/>
    <mergeCell ref="B13:D13"/>
    <mergeCell ref="B14:D14"/>
    <mergeCell ref="B10:D10"/>
    <mergeCell ref="B11:D11"/>
    <mergeCell ref="B12:D12"/>
    <mergeCell ref="A6:D6"/>
    <mergeCell ref="A5:D5"/>
    <mergeCell ref="N4:P4"/>
    <mergeCell ref="N5:P5"/>
    <mergeCell ref="J4:M4"/>
    <mergeCell ref="J5:M5"/>
    <mergeCell ref="F4:I4"/>
    <mergeCell ref="F5:I5"/>
  </mergeCells>
  <pageMargins left="0.55118110236220474" right="7.874015748031496E-2" top="0.98425196850393704" bottom="0.19685039370078741" header="1.1417322834645669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9"/>
  <sheetViews>
    <sheetView showGridLines="0" workbookViewId="0">
      <selection activeCell="M6" sqref="M6"/>
    </sheetView>
  </sheetViews>
  <sheetFormatPr defaultColWidth="9.125" defaultRowHeight="18"/>
  <cols>
    <col min="1" max="1" width="1.75" style="2" customWidth="1"/>
    <col min="2" max="2" width="5.75" style="2" customWidth="1"/>
    <col min="3" max="3" width="5.375" style="2" customWidth="1"/>
    <col min="4" max="4" width="16.25" style="2" customWidth="1"/>
    <col min="5" max="9" width="15.625" style="2" customWidth="1"/>
    <col min="10" max="10" width="30.375" style="2" customWidth="1"/>
    <col min="11" max="11" width="2.25" style="2" customWidth="1"/>
    <col min="12" max="12" width="7.25" style="2" customWidth="1"/>
    <col min="13" max="16384" width="9.125" style="2"/>
  </cols>
  <sheetData>
    <row r="1" spans="1:11" s="31" customFormat="1">
      <c r="B1" s="31" t="s">
        <v>329</v>
      </c>
      <c r="C1" s="257"/>
      <c r="D1" s="31" t="s">
        <v>328</v>
      </c>
      <c r="J1" s="33"/>
      <c r="K1" s="33"/>
    </row>
    <row r="2" spans="1:11" s="30" customFormat="1">
      <c r="B2" s="31" t="s">
        <v>327</v>
      </c>
      <c r="C2" s="257"/>
      <c r="D2" s="31" t="s">
        <v>326</v>
      </c>
      <c r="J2" s="15"/>
      <c r="K2" s="15"/>
    </row>
    <row r="3" spans="1:11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4" customFormat="1" ht="24.75" customHeight="1">
      <c r="A4" s="325" t="s">
        <v>325</v>
      </c>
      <c r="B4" s="325"/>
      <c r="C4" s="325"/>
      <c r="D4" s="326"/>
      <c r="E4" s="256">
        <v>2555</v>
      </c>
      <c r="F4" s="256">
        <v>2556</v>
      </c>
      <c r="G4" s="256">
        <v>2557</v>
      </c>
      <c r="H4" s="256">
        <v>2558</v>
      </c>
      <c r="I4" s="256">
        <v>2559</v>
      </c>
      <c r="J4" s="323" t="s">
        <v>324</v>
      </c>
      <c r="K4" s="3"/>
    </row>
    <row r="5" spans="1:11" s="4" customFormat="1" ht="24.75" customHeight="1">
      <c r="A5" s="327"/>
      <c r="B5" s="327"/>
      <c r="C5" s="327"/>
      <c r="D5" s="328"/>
      <c r="E5" s="255" t="s">
        <v>43</v>
      </c>
      <c r="F5" s="255" t="s">
        <v>42</v>
      </c>
      <c r="G5" s="255" t="s">
        <v>41</v>
      </c>
      <c r="H5" s="255" t="s">
        <v>40</v>
      </c>
      <c r="I5" s="255" t="s">
        <v>39</v>
      </c>
      <c r="J5" s="324"/>
    </row>
    <row r="6" spans="1:11" s="4" customFormat="1" ht="25.5" customHeight="1">
      <c r="A6" s="253"/>
      <c r="B6" s="254" t="s">
        <v>323</v>
      </c>
      <c r="C6" s="253"/>
      <c r="D6" s="253"/>
      <c r="E6" s="252">
        <v>1147</v>
      </c>
      <c r="F6" s="243">
        <v>1101</v>
      </c>
      <c r="G6" s="247">
        <v>3654</v>
      </c>
      <c r="H6" s="243">
        <v>3548</v>
      </c>
      <c r="I6" s="251">
        <v>2862</v>
      </c>
      <c r="J6" s="250" t="s">
        <v>322</v>
      </c>
    </row>
    <row r="7" spans="1:11" s="228" customFormat="1" ht="21.75" customHeight="1">
      <c r="A7" s="240"/>
      <c r="B7" s="245" t="s">
        <v>321</v>
      </c>
      <c r="C7" s="240"/>
      <c r="D7" s="240"/>
      <c r="E7" s="244">
        <v>1933</v>
      </c>
      <c r="F7" s="243">
        <v>1634</v>
      </c>
      <c r="G7" s="247">
        <f>SUM(G8:G9)</f>
        <v>3572</v>
      </c>
      <c r="H7" s="243">
        <v>3610</v>
      </c>
      <c r="I7" s="243">
        <v>3119</v>
      </c>
      <c r="J7" s="246" t="s">
        <v>320</v>
      </c>
      <c r="K7" s="114"/>
    </row>
    <row r="8" spans="1:11" s="228" customFormat="1" ht="21.75" customHeight="1">
      <c r="A8" s="240"/>
      <c r="B8" s="240" t="s">
        <v>319</v>
      </c>
      <c r="C8" s="241"/>
      <c r="D8" s="240"/>
      <c r="E8" s="239">
        <v>490</v>
      </c>
      <c r="F8" s="237">
        <v>537</v>
      </c>
      <c r="G8" s="249">
        <v>514</v>
      </c>
      <c r="H8" s="237">
        <v>500</v>
      </c>
      <c r="I8" s="237">
        <v>538</v>
      </c>
      <c r="J8" s="248" t="s">
        <v>318</v>
      </c>
    </row>
    <row r="9" spans="1:11" s="228" customFormat="1" ht="21.75" customHeight="1">
      <c r="A9" s="240"/>
      <c r="B9" s="240" t="s">
        <v>317</v>
      </c>
      <c r="C9" s="241"/>
      <c r="D9" s="240"/>
      <c r="E9" s="239">
        <v>1443</v>
      </c>
      <c r="F9" s="237">
        <v>1097</v>
      </c>
      <c r="G9" s="249">
        <v>3058</v>
      </c>
      <c r="H9" s="237">
        <v>3110</v>
      </c>
      <c r="I9" s="237">
        <v>2581</v>
      </c>
      <c r="J9" s="248" t="s">
        <v>316</v>
      </c>
    </row>
    <row r="10" spans="1:11" s="228" customFormat="1" ht="21.75" customHeight="1">
      <c r="A10" s="240"/>
      <c r="B10" s="245" t="s">
        <v>315</v>
      </c>
      <c r="C10" s="240"/>
      <c r="D10" s="240"/>
      <c r="E10" s="244">
        <v>53067280</v>
      </c>
      <c r="F10" s="243">
        <v>58678356</v>
      </c>
      <c r="G10" s="247">
        <v>140286224</v>
      </c>
      <c r="H10" s="243">
        <v>147558178</v>
      </c>
      <c r="I10" s="243">
        <v>80180125</v>
      </c>
      <c r="J10" s="246" t="s">
        <v>314</v>
      </c>
    </row>
    <row r="11" spans="1:11" s="228" customFormat="1" ht="21.75" customHeight="1">
      <c r="A11" s="240"/>
      <c r="B11" s="245" t="s">
        <v>313</v>
      </c>
      <c r="C11" s="240"/>
      <c r="D11" s="240"/>
      <c r="E11" s="244">
        <f>E12+E13+E14+E15+E16+E17+E18+E19+E20+E21+E22</f>
        <v>1147</v>
      </c>
      <c r="F11" s="243">
        <f>F12+F13+F14+F15+F16+F17+F18+F19+F20+F21+F22</f>
        <v>1101</v>
      </c>
      <c r="G11" s="243">
        <f>G12+G13+G14+G15+G16+G17+G18+G19+G20+G21+G22</f>
        <v>3654</v>
      </c>
      <c r="H11" s="243">
        <f>H12+H13+H14+H15+H16+H17+H18+H19+H20+H21+H22</f>
        <v>3548</v>
      </c>
      <c r="I11" s="243">
        <f>SUM(I12:I22)</f>
        <v>2862</v>
      </c>
      <c r="J11" s="242" t="s">
        <v>312</v>
      </c>
    </row>
    <row r="12" spans="1:11" s="228" customFormat="1" ht="21.75" customHeight="1">
      <c r="A12" s="240"/>
      <c r="B12" s="241" t="s">
        <v>311</v>
      </c>
      <c r="C12" s="240"/>
      <c r="D12" s="240"/>
      <c r="E12" s="239">
        <v>422</v>
      </c>
      <c r="F12" s="237">
        <v>421</v>
      </c>
      <c r="G12" s="238">
        <v>814</v>
      </c>
      <c r="H12" s="237">
        <v>824</v>
      </c>
      <c r="I12" s="237">
        <v>650</v>
      </c>
      <c r="J12" s="236" t="s">
        <v>310</v>
      </c>
    </row>
    <row r="13" spans="1:11" s="228" customFormat="1" ht="21.75" customHeight="1">
      <c r="A13" s="240"/>
      <c r="B13" s="240" t="s">
        <v>309</v>
      </c>
      <c r="C13" s="240"/>
      <c r="D13" s="240"/>
      <c r="E13" s="239">
        <v>241</v>
      </c>
      <c r="F13" s="237">
        <v>215</v>
      </c>
      <c r="G13" s="238">
        <v>925</v>
      </c>
      <c r="H13" s="237">
        <v>953</v>
      </c>
      <c r="I13" s="237">
        <v>748</v>
      </c>
      <c r="J13" s="236" t="s">
        <v>308</v>
      </c>
    </row>
    <row r="14" spans="1:11" s="228" customFormat="1" ht="21.75" customHeight="1">
      <c r="A14" s="240"/>
      <c r="B14" s="240" t="s">
        <v>307</v>
      </c>
      <c r="C14" s="240"/>
      <c r="D14" s="240"/>
      <c r="E14" s="239">
        <v>10</v>
      </c>
      <c r="F14" s="237">
        <v>10</v>
      </c>
      <c r="G14" s="238">
        <v>33</v>
      </c>
      <c r="H14" s="237">
        <v>37</v>
      </c>
      <c r="I14" s="237">
        <v>78</v>
      </c>
      <c r="J14" s="236" t="s">
        <v>306</v>
      </c>
    </row>
    <row r="15" spans="1:11" s="228" customFormat="1" ht="21.75" customHeight="1">
      <c r="A15" s="240"/>
      <c r="B15" s="240" t="s">
        <v>305</v>
      </c>
      <c r="C15" s="240"/>
      <c r="D15" s="240"/>
      <c r="E15" s="239">
        <v>17</v>
      </c>
      <c r="F15" s="237">
        <v>8</v>
      </c>
      <c r="G15" s="238">
        <v>66</v>
      </c>
      <c r="H15" s="237">
        <v>57</v>
      </c>
      <c r="I15" s="237">
        <v>42</v>
      </c>
      <c r="J15" s="236" t="s">
        <v>304</v>
      </c>
    </row>
    <row r="16" spans="1:11" s="228" customFormat="1" ht="21.75" customHeight="1">
      <c r="A16" s="240"/>
      <c r="B16" s="240" t="s">
        <v>303</v>
      </c>
      <c r="C16" s="240"/>
      <c r="D16" s="240"/>
      <c r="E16" s="239">
        <v>9</v>
      </c>
      <c r="F16" s="237">
        <v>15</v>
      </c>
      <c r="G16" s="238">
        <v>51</v>
      </c>
      <c r="H16" s="237">
        <v>60</v>
      </c>
      <c r="I16" s="237">
        <v>83</v>
      </c>
      <c r="J16" s="236" t="s">
        <v>302</v>
      </c>
    </row>
    <row r="17" spans="1:11" s="228" customFormat="1" ht="21.75" customHeight="1">
      <c r="A17" s="240"/>
      <c r="B17" s="240" t="s">
        <v>301</v>
      </c>
      <c r="C17" s="240"/>
      <c r="D17" s="240"/>
      <c r="E17" s="239">
        <v>2</v>
      </c>
      <c r="F17" s="237">
        <v>2</v>
      </c>
      <c r="G17" s="238">
        <v>4</v>
      </c>
      <c r="H17" s="237">
        <v>8</v>
      </c>
      <c r="I17" s="237">
        <v>2</v>
      </c>
      <c r="J17" s="236" t="s">
        <v>300</v>
      </c>
    </row>
    <row r="18" spans="1:11" s="228" customFormat="1" ht="21.75" customHeight="1">
      <c r="A18" s="240"/>
      <c r="B18" s="240" t="s">
        <v>299</v>
      </c>
      <c r="C18" s="240"/>
      <c r="D18" s="240"/>
      <c r="E18" s="239">
        <v>69</v>
      </c>
      <c r="F18" s="237">
        <v>23</v>
      </c>
      <c r="G18" s="238">
        <v>79</v>
      </c>
      <c r="H18" s="237">
        <v>215</v>
      </c>
      <c r="I18" s="237">
        <v>307</v>
      </c>
      <c r="J18" s="236" t="s">
        <v>298</v>
      </c>
    </row>
    <row r="19" spans="1:11" s="228" customFormat="1" ht="21.75" customHeight="1">
      <c r="A19" s="240"/>
      <c r="B19" s="240" t="s">
        <v>297</v>
      </c>
      <c r="C19" s="240"/>
      <c r="D19" s="240"/>
      <c r="E19" s="239">
        <v>25</v>
      </c>
      <c r="F19" s="237">
        <v>6</v>
      </c>
      <c r="G19" s="238">
        <v>26</v>
      </c>
      <c r="H19" s="237">
        <v>27</v>
      </c>
      <c r="I19" s="237">
        <v>43</v>
      </c>
      <c r="J19" s="236" t="s">
        <v>296</v>
      </c>
    </row>
    <row r="20" spans="1:11" s="228" customFormat="1" ht="21.75" customHeight="1">
      <c r="A20" s="240"/>
      <c r="B20" s="240" t="s">
        <v>295</v>
      </c>
      <c r="C20" s="240"/>
      <c r="D20" s="240"/>
      <c r="E20" s="239">
        <v>22</v>
      </c>
      <c r="F20" s="237">
        <v>22</v>
      </c>
      <c r="G20" s="238">
        <v>61</v>
      </c>
      <c r="H20" s="237">
        <v>47</v>
      </c>
      <c r="I20" s="237">
        <v>42</v>
      </c>
      <c r="J20" s="236" t="s">
        <v>294</v>
      </c>
    </row>
    <row r="21" spans="1:11" s="228" customFormat="1" ht="21.75" customHeight="1">
      <c r="A21" s="240"/>
      <c r="B21" s="240" t="s">
        <v>293</v>
      </c>
      <c r="C21" s="240"/>
      <c r="D21" s="240"/>
      <c r="E21" s="239">
        <v>18</v>
      </c>
      <c r="F21" s="237">
        <v>49</v>
      </c>
      <c r="G21" s="238">
        <v>77</v>
      </c>
      <c r="H21" s="237">
        <v>126</v>
      </c>
      <c r="I21" s="237">
        <v>91</v>
      </c>
      <c r="J21" s="236" t="s">
        <v>292</v>
      </c>
    </row>
    <row r="22" spans="1:11" s="228" customFormat="1" ht="21.75" customHeight="1">
      <c r="A22" s="240"/>
      <c r="B22" s="240" t="s">
        <v>291</v>
      </c>
      <c r="C22" s="240"/>
      <c r="D22" s="240"/>
      <c r="E22" s="239">
        <v>312</v>
      </c>
      <c r="F22" s="237">
        <v>330</v>
      </c>
      <c r="G22" s="238">
        <v>1518</v>
      </c>
      <c r="H22" s="237">
        <v>1194</v>
      </c>
      <c r="I22" s="237">
        <v>776</v>
      </c>
      <c r="J22" s="236" t="s">
        <v>290</v>
      </c>
    </row>
    <row r="23" spans="1:11" s="228" customFormat="1" ht="3" customHeight="1">
      <c r="A23" s="235"/>
      <c r="B23" s="235"/>
      <c r="C23" s="235"/>
      <c r="D23" s="235"/>
      <c r="E23" s="234"/>
      <c r="F23" s="232"/>
      <c r="G23" s="233"/>
      <c r="H23" s="232"/>
      <c r="I23" s="231"/>
      <c r="J23" s="230"/>
      <c r="K23" s="81"/>
    </row>
    <row r="24" spans="1:11" s="228" customFormat="1" ht="3" customHeight="1">
      <c r="A24" s="81"/>
      <c r="B24" s="81"/>
      <c r="C24" s="81"/>
      <c r="D24" s="81"/>
      <c r="E24" s="229"/>
      <c r="F24" s="229"/>
      <c r="G24" s="229"/>
      <c r="H24" s="229"/>
      <c r="I24" s="229"/>
      <c r="J24" s="81"/>
      <c r="K24" s="81"/>
    </row>
    <row r="25" spans="1:11" s="4" customFormat="1" ht="17.399999999999999">
      <c r="B25" s="4" t="s">
        <v>289</v>
      </c>
    </row>
    <row r="26" spans="1:11" s="4" customFormat="1" ht="17.399999999999999">
      <c r="B26" s="4" t="s">
        <v>288</v>
      </c>
    </row>
    <row r="27" spans="1:11" s="228" customFormat="1" ht="15.6"/>
    <row r="28" spans="1:11" s="4" customFormat="1" ht="17.399999999999999"/>
    <row r="29" spans="1:11" s="4" customFormat="1" ht="17.399999999999999"/>
  </sheetData>
  <mergeCells count="2">
    <mergeCell ref="J4:J5"/>
    <mergeCell ref="A4:D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B52"/>
  <sheetViews>
    <sheetView zoomScaleNormal="100" workbookViewId="0">
      <selection activeCell="A5" sqref="A5:B28"/>
    </sheetView>
  </sheetViews>
  <sheetFormatPr defaultColWidth="8" defaultRowHeight="19.8"/>
  <cols>
    <col min="1" max="1" width="60.75" style="329" customWidth="1"/>
    <col min="2" max="2" width="17.875" style="329" customWidth="1"/>
    <col min="3" max="16384" width="8" style="329"/>
  </cols>
  <sheetData>
    <row r="1" spans="1:2" ht="23.4">
      <c r="A1" s="359" t="s">
        <v>374</v>
      </c>
    </row>
    <row r="2" spans="1:2">
      <c r="A2" s="329" t="s">
        <v>373</v>
      </c>
    </row>
    <row r="3" spans="1:2" ht="19.5" customHeight="1">
      <c r="A3" s="358" t="s">
        <v>372</v>
      </c>
      <c r="B3" s="357" t="s">
        <v>225</v>
      </c>
    </row>
    <row r="4" spans="1:2" s="354" customFormat="1" ht="20.100000000000001" customHeight="1">
      <c r="A4" s="356" t="s">
        <v>371</v>
      </c>
      <c r="B4" s="355" t="s">
        <v>224</v>
      </c>
    </row>
    <row r="5" spans="1:2" s="350" customFormat="1" ht="24.9" customHeight="1">
      <c r="A5" s="353" t="s">
        <v>370</v>
      </c>
      <c r="B5" s="352">
        <f>SUM(B7,B29)</f>
        <v>1327115</v>
      </c>
    </row>
    <row r="6" spans="1:2" s="350" customFormat="1" ht="20.100000000000001" customHeight="1">
      <c r="A6" s="351" t="s">
        <v>369</v>
      </c>
      <c r="B6" s="340"/>
    </row>
    <row r="7" spans="1:2" s="348" customFormat="1" ht="20.100000000000001" customHeight="1">
      <c r="A7" s="345" t="s">
        <v>368</v>
      </c>
      <c r="B7" s="349">
        <f>SUM(B9:B14,B18:B28)</f>
        <v>1269710</v>
      </c>
    </row>
    <row r="8" spans="1:2" s="348" customFormat="1" ht="20.100000000000001" customHeight="1">
      <c r="A8" s="343" t="s">
        <v>367</v>
      </c>
      <c r="B8" s="342"/>
    </row>
    <row r="9" spans="1:2" ht="18.899999999999999" customHeight="1">
      <c r="A9" s="347" t="s">
        <v>366</v>
      </c>
      <c r="B9" s="346">
        <v>225024</v>
      </c>
    </row>
    <row r="10" spans="1:2" ht="18.899999999999999" customHeight="1">
      <c r="A10" s="347" t="s">
        <v>365</v>
      </c>
      <c r="B10" s="346">
        <v>9366</v>
      </c>
    </row>
    <row r="11" spans="1:2" ht="18.899999999999999" customHeight="1">
      <c r="A11" s="347" t="s">
        <v>364</v>
      </c>
      <c r="B11" s="346">
        <v>236647</v>
      </c>
    </row>
    <row r="12" spans="1:2" ht="18.899999999999999" customHeight="1">
      <c r="A12" s="347" t="s">
        <v>363</v>
      </c>
      <c r="B12" s="346">
        <v>13</v>
      </c>
    </row>
    <row r="13" spans="1:2" ht="18.899999999999999" customHeight="1">
      <c r="A13" s="347" t="s">
        <v>362</v>
      </c>
      <c r="B13" s="346">
        <v>0</v>
      </c>
    </row>
    <row r="14" spans="1:2" ht="18.899999999999999" customHeight="1">
      <c r="A14" s="347" t="s">
        <v>361</v>
      </c>
      <c r="B14" s="346">
        <v>134</v>
      </c>
    </row>
    <row r="15" spans="1:2" ht="18.899999999999999" customHeight="1">
      <c r="A15" s="347" t="s">
        <v>360</v>
      </c>
      <c r="B15" s="346">
        <v>7</v>
      </c>
    </row>
    <row r="16" spans="1:2" ht="18.899999999999999" customHeight="1">
      <c r="A16" s="347" t="s">
        <v>359</v>
      </c>
      <c r="B16" s="346">
        <v>127</v>
      </c>
    </row>
    <row r="17" spans="1:2" ht="18.899999999999999" customHeight="1">
      <c r="A17" s="347" t="s">
        <v>358</v>
      </c>
      <c r="B17" s="346">
        <v>0</v>
      </c>
    </row>
    <row r="18" spans="1:2" ht="18.899999999999999" customHeight="1">
      <c r="A18" s="347" t="s">
        <v>357</v>
      </c>
      <c r="B18" s="346">
        <v>0</v>
      </c>
    </row>
    <row r="19" spans="1:2" ht="18.899999999999999" customHeight="1">
      <c r="A19" s="347" t="s">
        <v>356</v>
      </c>
      <c r="B19" s="346">
        <v>765</v>
      </c>
    </row>
    <row r="20" spans="1:2" ht="18.899999999999999" customHeight="1">
      <c r="A20" s="347" t="s">
        <v>355</v>
      </c>
      <c r="B20" s="346">
        <v>0</v>
      </c>
    </row>
    <row r="21" spans="1:2" ht="18.899999999999999" customHeight="1">
      <c r="A21" s="347" t="s">
        <v>354</v>
      </c>
      <c r="B21" s="346">
        <v>0</v>
      </c>
    </row>
    <row r="22" spans="1:2" ht="18.899999999999999" customHeight="1">
      <c r="A22" s="335" t="s">
        <v>353</v>
      </c>
      <c r="B22" s="346">
        <v>0</v>
      </c>
    </row>
    <row r="23" spans="1:2" ht="18.899999999999999" customHeight="1">
      <c r="A23" s="340" t="s">
        <v>352</v>
      </c>
      <c r="B23" s="346">
        <v>713299</v>
      </c>
    </row>
    <row r="24" spans="1:2" ht="18.899999999999999" customHeight="1">
      <c r="A24" s="335" t="s">
        <v>351</v>
      </c>
      <c r="B24" s="346">
        <v>35536</v>
      </c>
    </row>
    <row r="25" spans="1:2" ht="18.899999999999999" customHeight="1">
      <c r="A25" s="335" t="s">
        <v>350</v>
      </c>
      <c r="B25" s="346">
        <v>401</v>
      </c>
    </row>
    <row r="26" spans="1:2" ht="18.899999999999999" customHeight="1">
      <c r="A26" s="335" t="s">
        <v>349</v>
      </c>
      <c r="B26" s="346">
        <v>45528</v>
      </c>
    </row>
    <row r="27" spans="1:2" ht="18.899999999999999" customHeight="1">
      <c r="A27" s="335" t="s">
        <v>348</v>
      </c>
      <c r="B27" s="346">
        <v>696</v>
      </c>
    </row>
    <row r="28" spans="1:2" ht="18.899999999999999" customHeight="1">
      <c r="A28" s="335" t="s">
        <v>347</v>
      </c>
      <c r="B28" s="346">
        <v>2301</v>
      </c>
    </row>
    <row r="29" spans="1:2" s="332" customFormat="1" ht="20.100000000000001" customHeight="1">
      <c r="A29" s="345" t="s">
        <v>346</v>
      </c>
      <c r="B29" s="344">
        <f>SUM(B31,B35,B38)</f>
        <v>57405</v>
      </c>
    </row>
    <row r="30" spans="1:2" s="332" customFormat="1" ht="20.100000000000001" customHeight="1">
      <c r="A30" s="343" t="s">
        <v>345</v>
      </c>
      <c r="B30" s="342"/>
    </row>
    <row r="31" spans="1:2" s="332" customFormat="1" ht="20.100000000000001" customHeight="1">
      <c r="A31" s="341" t="s">
        <v>344</v>
      </c>
      <c r="B31" s="338">
        <v>6060</v>
      </c>
    </row>
    <row r="32" spans="1:2" ht="18.899999999999999" customHeight="1">
      <c r="A32" s="337" t="s">
        <v>343</v>
      </c>
      <c r="B32" s="336">
        <v>3478</v>
      </c>
    </row>
    <row r="33" spans="1:2" ht="18.899999999999999" customHeight="1">
      <c r="A33" s="335" t="s">
        <v>342</v>
      </c>
      <c r="B33" s="336">
        <v>2193</v>
      </c>
    </row>
    <row r="34" spans="1:2" ht="18.899999999999999" customHeight="1">
      <c r="A34" s="335" t="s">
        <v>341</v>
      </c>
      <c r="B34" s="336">
        <v>389</v>
      </c>
    </row>
    <row r="35" spans="1:2" ht="18.899999999999999" customHeight="1">
      <c r="A35" s="339" t="s">
        <v>340</v>
      </c>
      <c r="B35" s="338">
        <v>51330</v>
      </c>
    </row>
    <row r="36" spans="1:2" ht="18.899999999999999" customHeight="1">
      <c r="A36" s="337" t="s">
        <v>339</v>
      </c>
      <c r="B36" s="336">
        <v>6608</v>
      </c>
    </row>
    <row r="37" spans="1:2" ht="18.899999999999999" customHeight="1">
      <c r="A37" s="335" t="s">
        <v>338</v>
      </c>
      <c r="B37" s="336">
        <v>44722</v>
      </c>
    </row>
    <row r="38" spans="1:2" ht="18.899999999999999" customHeight="1">
      <c r="A38" s="334" t="s">
        <v>337</v>
      </c>
      <c r="B38" s="333">
        <v>15</v>
      </c>
    </row>
    <row r="39" spans="1:2" ht="18.899999999999999" customHeight="1">
      <c r="A39" s="331" t="s">
        <v>336</v>
      </c>
    </row>
    <row r="40" spans="1:2" ht="18.899999999999999" customHeight="1">
      <c r="A40" s="330"/>
    </row>
    <row r="41" spans="1:2" ht="18.899999999999999" customHeight="1"/>
    <row r="42" spans="1:2" ht="18.899999999999999" customHeight="1"/>
    <row r="43" spans="1:2" ht="18.899999999999999" customHeight="1"/>
    <row r="44" spans="1:2" ht="18.899999999999999" customHeight="1"/>
    <row r="45" spans="1:2" s="332" customFormat="1" ht="20.100000000000001" customHeight="1">
      <c r="A45" s="329"/>
      <c r="B45" s="329"/>
    </row>
    <row r="46" spans="1:2" ht="18.899999999999999" customHeight="1"/>
    <row r="47" spans="1:2" ht="18.899999999999999" customHeight="1"/>
    <row r="48" spans="1:2" ht="18.899999999999999" customHeight="1"/>
    <row r="49" spans="1:2" ht="18.899999999999999" customHeight="1"/>
    <row r="50" spans="1:2" ht="18.899999999999999" customHeight="1"/>
    <row r="51" spans="1:2" ht="18.899999999999999" customHeight="1"/>
    <row r="52" spans="1:2" s="332" customFormat="1" ht="20.399999999999999">
      <c r="A52" s="329"/>
      <c r="B52" s="329"/>
    </row>
  </sheetData>
  <printOptions verticalCentered="1"/>
  <pageMargins left="0.78740157480314965" right="0.78740157480314965" top="0.15748031496062992" bottom="0.15748031496062992" header="0.15748031496062992" footer="0.15748031496062992"/>
  <pageSetup paperSize="9" scale="85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T-15.1พ.ศ.  2556 - 2560</vt:lpstr>
      <vt:lpstr>T-15.2พ.ศ.  2556 - 2560</vt:lpstr>
      <vt:lpstr>T-15.3พ.ศ.  2556 - 2560</vt:lpstr>
      <vt:lpstr>T-15.4พ.ศ.2559 </vt:lpstr>
      <vt:lpstr>T-15.5 พ.ศ.2559</vt:lpstr>
      <vt:lpstr>T-15.6 2559</vt:lpstr>
      <vt:lpstr>T-15.7</vt:lpstr>
      <vt:lpstr>   </vt:lpstr>
      <vt:lpstr>'  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KKD Windows 7 V.3</cp:lastModifiedBy>
  <cp:lastPrinted>2018-08-07T10:00:28Z</cp:lastPrinted>
  <dcterms:created xsi:type="dcterms:W3CDTF">2017-07-18T09:50:40Z</dcterms:created>
  <dcterms:modified xsi:type="dcterms:W3CDTF">2018-08-07T10:03:00Z</dcterms:modified>
</cp:coreProperties>
</file>