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 activeTab="1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  <sheet name="T-12.1 " sheetId="19" r:id="rId8"/>
    <sheet name="T-12.2  " sheetId="20" r:id="rId9"/>
    <sheet name="T-12.3    " sheetId="42" r:id="rId10"/>
    <sheet name="T-12.4 " sheetId="25" r:id="rId11"/>
    <sheet name="T-12.5 " sheetId="26" r:id="rId12"/>
    <sheet name="T-12.62559" sheetId="29" r:id="rId13"/>
    <sheet name="T-12.72559" sheetId="30" r:id="rId14"/>
    <sheet name="Sheet1" sheetId="43" r:id="rId15"/>
  </sheets>
  <definedNames>
    <definedName name="_xlnm.Print_Area" localSheetId="1">'T-12.2'!$A$1:$P$23</definedName>
    <definedName name="_xlnm.Print_Area" localSheetId="5">'T-12.6'!$A$1:$V$32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R10" i="20"/>
  <c r="Q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P10"/>
  <c r="P11"/>
  <c r="P12"/>
  <c r="P13"/>
  <c r="P14"/>
  <c r="P15"/>
  <c r="P16"/>
  <c r="P17"/>
  <c r="P18"/>
  <c r="P19"/>
  <c r="O19"/>
  <c r="O11"/>
  <c r="O12"/>
  <c r="O13"/>
  <c r="O14"/>
  <c r="O15"/>
  <c r="O16"/>
  <c r="O17"/>
  <c r="O18"/>
  <c r="O10"/>
  <c r="F29" i="42"/>
  <c r="H29" s="1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H11" i="3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8"/>
  <c r="I8"/>
  <c r="H9"/>
  <c r="I9"/>
  <c r="H10"/>
  <c r="I10"/>
  <c r="F29"/>
  <c r="G8"/>
  <c r="F8"/>
  <c r="J10" i="38"/>
  <c r="N9"/>
  <c r="J9"/>
  <c r="N9" i="26"/>
  <c r="J10"/>
  <c r="J9" s="1"/>
  <c r="H19" i="20"/>
  <c r="H18"/>
  <c r="H17"/>
  <c r="H16"/>
  <c r="H15"/>
  <c r="H14"/>
  <c r="H13"/>
  <c r="H12"/>
  <c r="H11"/>
  <c r="H10"/>
  <c r="I29" i="42" l="1"/>
  <c r="M11" i="20"/>
  <c r="N11"/>
  <c r="M12"/>
  <c r="N12"/>
  <c r="M13"/>
  <c r="N13"/>
  <c r="M14"/>
  <c r="N14"/>
  <c r="M15"/>
  <c r="N15"/>
  <c r="M16"/>
  <c r="N16"/>
  <c r="M17"/>
  <c r="N17"/>
  <c r="M18"/>
  <c r="N18"/>
  <c r="M19"/>
  <c r="N19"/>
  <c r="M10"/>
  <c r="N10"/>
</calcChain>
</file>

<file path=xl/sharedStrings.xml><?xml version="1.0" encoding="utf-8"?>
<sst xmlns="http://schemas.openxmlformats.org/spreadsheetml/2006/main" count="1334" uniqueCount="399">
  <si>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</si>
  <si>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</si>
  <si>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</si>
  <si>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</si>
  <si>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</si>
  <si>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</si>
  <si>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</si>
  <si>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</si>
  <si>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</si>
  <si>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</si>
  <si>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</si>
  <si>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</si>
  <si>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</si>
  <si>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</si>
  <si>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</si>
  <si>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</si>
  <si>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</si>
  <si>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</si>
  <si>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</si>
  <si>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</si>
  <si>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</si>
  <si>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</si>
  <si>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</si>
  <si>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</si>
  <si>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</si>
  <si>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</si>
  <si>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</si>
  <si>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</si>
  <si>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</si>
  <si>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</si>
  <si>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</si>
  <si>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</si>
  <si>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</si>
  <si>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</si>
  <si>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</si>
  <si>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</si>
  <si>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</si>
  <si>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</si>
  <si>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</si>
  <si>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</si>
  <si>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</si>
  <si>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</si>
  <si>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</si>
  <si>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</si>
  <si>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</si>
  <si>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</si>
  <si>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</si>
  <si>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</si>
  <si>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</si>
  <si>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</si>
  <si>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</si>
  <si>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</si>
  <si>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</si>
  <si>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</si>
  <si>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</si>
  <si>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</si>
  <si>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</si>
  <si>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</si>
  <si>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</si>
  <si>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</si>
  <si>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</si>
  <si>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</si>
  <si>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</si>
  <si>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</si>
  <si>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</si>
  <si>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</si>
  <si>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</si>
  <si>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</si>
  <si>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</si>
  <si>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</si>
  <si>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</si>
  <si>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</si>
  <si>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</si>
  <si>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</si>
  <si>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</si>
  <si>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</si>
  <si>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</si>
  <si>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</si>
  <si>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</si>
  <si>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</si>
  <si>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</si>
  <si>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</si>
  <si>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</si>
  <si>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</si>
  <si>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</si>
  <si>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</si>
  <si>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</si>
  <si>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</si>
  <si>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</si>
  <si>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</si>
  <si>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</si>
  <si>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</si>
  <si>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</si>
  <si>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</si>
  <si>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</si>
  <si>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</si>
  <si>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</si>
  <si>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</si>
  <si>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</si>
  <si>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</si>
  <si>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</si>
  <si>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</si>
  <si>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</si>
  <si>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</si>
  <si>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</si>
  <si>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</si>
  <si>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</si>
  <si>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</si>
  <si>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</si>
  <si>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</si>
  <si>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</si>
  <si>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</si>
  <si>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</si>
  <si>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</si>
  <si>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</si>
  <si>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</si>
  <si>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</si>
  <si>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</si>
  <si>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</si>
  <si>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</si>
  <si>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</si>
  <si>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</si>
  <si>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</si>
  <si>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</si>
  <si>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</si>
  <si>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</si>
  <si>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</si>
  <si>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</si>
  <si>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</si>
  <si>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</si>
  <si>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</si>
  <si>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</si>
  <si>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</si>
  <si>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</si>
  <si>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</si>
  <si>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</si>
  <si>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</si>
  <si>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</si>
  <si>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</si>
  <si>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</si>
  <si>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</si>
  <si>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</si>
  <si>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</si>
  <si>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</si>
  <si>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</si>
  <si>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</si>
  <si>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</si>
  <si>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</si>
  <si>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</si>
  <si>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</si>
  <si>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</si>
  <si>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</si>
  <si>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</si>
  <si>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</si>
  <si>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</si>
  <si>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</si>
  <si>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</si>
  <si>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</si>
  <si>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</si>
  <si>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</si>
  <si>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</si>
  <si>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</si>
  <si>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</si>
  <si>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</si>
  <si>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</si>
  <si>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</si>
  <si>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</si>
  <si>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</si>
  <si>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</si>
  <si>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</si>
  <si>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</si>
  <si>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</si>
  <si>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</si>
  <si>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</si>
  <si>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</si>
  <si>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</si>
  <si>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</si>
  <si>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</si>
  <si>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</si>
  <si>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</si>
  <si>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</si>
  <si>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</si>
  <si>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</si>
  <si>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</si>
  <si>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</si>
  <si>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</si>
  <si>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</si>
  <si>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</si>
  <si>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</si>
  <si>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</si>
  <si>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</si>
  <si>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</si>
  <si>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</si>
  <si>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</si>
  <si>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</si>
  <si>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</si>
  <si>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</si>
  <si>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</si>
  <si>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</si>
  <si>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</si>
  <si>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</si>
  <si>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</si>
  <si>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</si>
  <si>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</si>
  <si>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</si>
  <si>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</si>
  <si>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</si>
  <si>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</si>
  <si>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</si>
  <si>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</si>
  <si>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</si>
  <si>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</si>
  <si>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</si>
  <si>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</si>
  <si>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</si>
  <si>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</si>
  <si>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</si>
  <si>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</si>
  <si>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</si>
  <si>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</si>
  <si>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</si>
  <si>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</si>
  <si>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</si>
  <si>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</si>
  <si>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</si>
  <si>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</si>
  <si>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</si>
  <si>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</si>
  <si>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</si>
  <si>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</si>
  <si>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</si>
  <si>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</si>
  <si>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</si>
  <si>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</si>
  <si>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</si>
  <si>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</si>
  <si>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</si>
  <si>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</si>
  <si>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</si>
  <si>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</si>
  <si>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</si>
  <si>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</si>
  <si>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</si>
  <si>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</si>
  <si>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</si>
  <si>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</si>
  <si>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</si>
  <si>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</si>
  <si>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</si>
  <si>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</si>
  <si>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</si>
  <si>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</si>
  <si>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</si>
  <si>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</si>
  <si>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</si>
  <si>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</si>
  <si>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</si>
  <si>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</si>
  <si>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</si>
  <si>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</si>
  <si>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</si>
  <si>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</si>
  <si>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</si>
  <si>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</si>
  <si>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</si>
  <si>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</si>
  <si>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</si>
  <si>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</si>
  <si>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</si>
  <si>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</si>
  <si>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</si>
  <si>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</si>
  <si>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</si>
  <si>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</si>
  <si>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</si>
  <si>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</si>
  <si>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</si>
  <si>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</si>
  <si>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</si>
  <si>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</si>
  <si>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</si>
  <si>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</si>
  <si>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</si>
  <si>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</si>
  <si>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</si>
  <si>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</si>
  <si>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</si>
  <si>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</si>
  <si>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</si>
  <si>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</si>
  <si>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</si>
  <si>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</si>
  <si>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</si>
  <si>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</si>
  <si>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</si>
  <si>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</si>
  <si>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</si>
  <si>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</si>
  <si>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</si>
  <si>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</si>
  <si>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</si>
  <si>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</si>
  <si>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</si>
  <si>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</si>
  <si>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</si>
  <si>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</si>
  <si>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</si>
  <si>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</si>
  <si>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</si>
  <si>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</si>
  <si>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</si>
  <si>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</si>
  <si>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</si>
  <si>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</si>
  <si>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</si>
  <si>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</si>
  <si>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</si>
  <si>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</si>
  <si>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</si>
  <si>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</si>
  <si>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</si>
  <si>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</si>
  <si>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</si>
  <si>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</si>
  <si>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</si>
  <si>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</si>
  <si>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</si>
  <si>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</si>
  <si>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</si>
  <si>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</si>
  <si>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</si>
  <si>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</si>
  <si>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</si>
  <si>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</si>
  <si>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</si>
  <si>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</si>
  <si>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</si>
  <si>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</si>
  <si>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</si>
  <si>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</si>
  <si>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</si>
  <si>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</si>
  <si>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Permitted and Area of Building Construction by Area and Type of Building: 2016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</si>
  <si>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</si>
  <si>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</si>
  <si>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</si>
  <si>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Permitted and Area of Civil Engineering Construction by Area and Type of Construction: 2016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</si>
  <si>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</si>
  <si>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</si>
  <si>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</si>
  <si>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</si>
  <si>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</si>
  <si>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</si>
  <si>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</si>
  <si>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</si>
  <si>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</si>
  <si>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</si>
  <si>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</si>
  <si>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</si>
  <si>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</si>
  <si>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</si>
  <si>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</si>
  <si>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</si>
  <si>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</si>
  <si>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</si>
  <si>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</si>
  <si>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</si>
  <si>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</si>
  <si>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</si>
  <si>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</si>
  <si>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</si>
  <si>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</si>
  <si>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</si>
  <si>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</si>
  <si>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</si>
  <si>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</si>
  <si>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</si>
  <si>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</si>
  <si>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</si>
  <si>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</si>
  <si>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</si>
  <si>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</si>
  <si>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</si>
  <si>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</si>
  <si>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</si>
  <si>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>Source:   The  2016 Construction  Area, National Statistical Office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</si>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</sst>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  <numFmt numFmtId="196" formatCode="#,##0.0_ ;\-#,##0.0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189" fontId="6" fillId="0" borderId="3" xfId="5" applyNumberFormat="1" applyFont="1" applyBorder="1" applyAlignment="1"/>
    <xf numFmtId="189" fontId="6" fillId="0" borderId="3" xfId="5" applyNumberFormat="1" applyFont="1" applyBorder="1"/>
    <xf numFmtId="189" fontId="6" fillId="0" borderId="0" xfId="5" applyNumberFormat="1" applyFont="1" applyBorder="1"/>
    <xf numFmtId="189" fontId="6" fillId="0" borderId="0" xfId="5" applyNumberFormat="1" applyFont="1" applyBorder="1" applyAlignment="1"/>
    <xf numFmtId="196" fontId="6" fillId="0" borderId="3" xfId="5" applyNumberFormat="1" applyFont="1" applyBorder="1" applyAlignment="1"/>
    <xf numFmtId="196" fontId="6" fillId="0" borderId="5" xfId="5" applyNumberFormat="1" applyFont="1" applyBorder="1" applyAlignment="1"/>
    <xf numFmtId="190" fontId="7" fillId="0" borderId="17" xfId="7" applyNumberFormat="1" applyFont="1" applyFill="1" applyBorder="1" applyAlignment="1" applyProtection="1"/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8473440" y="114300"/>
          <a:ext cx="354330" cy="157057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8427720" y="10241280"/>
          <a:ext cx="357274" cy="238506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8473440" y="60103"/>
          <a:ext cx="354330" cy="157057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9174480" y="4427220"/>
          <a:ext cx="357274" cy="238506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9334493" y="99060"/>
          <a:ext cx="358140" cy="2002155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8740140" y="211836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8862060" y="4160520"/>
          <a:ext cx="395374" cy="238506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18</xdr:col>
      <xdr:colOff>111760</xdr:colOff>
      <xdr:row>0</xdr:row>
      <xdr:rowOff>91440</xdr:rowOff>
    </xdr:from>
    <xdr:to>
      <xdr:col>20</xdr:col>
      <xdr:colOff>63500</xdr:colOff>
      <xdr:row>7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3120" y="91440"/>
          <a:ext cx="419100" cy="1424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opLeftCell="H15" workbookViewId="0">
      <selection activeCell="I16" sqref="I16"/>
    </sheetView>
  </sheetViews>
  <sheetFormatPr defaultColWidth="9.125" defaultRowHeight="18"/>
  <cols>
    <col min="1" max="1" width="1.75" style="19" customWidth="1"/>
    <col min="2" max="2" width="1.875" style="19" customWidth="1"/>
    <col min="3" max="3" width="6" style="19" customWidth="1"/>
    <col min="4" max="4" width="5.375" style="19" customWidth="1"/>
    <col min="5" max="5" width="25.625" style="19" customWidth="1"/>
    <col min="6" max="6" width="14" style="19" customWidth="1"/>
    <col min="7" max="10" width="11.125" style="19" customWidth="1"/>
    <col min="11" max="12" width="1.75" style="19" customWidth="1"/>
    <col min="13" max="13" width="39.125" style="19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383</v>
      </c>
      <c r="C1" s="1"/>
      <c r="D1" s="2"/>
      <c r="E1" s="1" t="s">
        <v>381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384</v>
      </c>
      <c r="C2" s="1"/>
      <c r="D2" s="2"/>
      <c r="E2" s="1" t="s">
        <v>382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2"/>
      <c r="B4" s="232"/>
      <c r="C4" s="232"/>
      <c r="D4" s="232"/>
      <c r="E4" s="232"/>
      <c r="F4" s="205"/>
      <c r="G4" s="289" t="s">
        <v>140</v>
      </c>
      <c r="H4" s="290"/>
      <c r="I4" s="289" t="s">
        <v>7</v>
      </c>
      <c r="J4" s="290"/>
      <c r="K4" s="205"/>
      <c r="L4" s="7"/>
      <c r="M4" s="7"/>
      <c r="N4" s="8"/>
    </row>
    <row r="5" spans="1:14" s="9" customFormat="1" ht="13.5" customHeight="1">
      <c r="A5" s="286" t="s">
        <v>141</v>
      </c>
      <c r="B5" s="286"/>
      <c r="C5" s="286"/>
      <c r="D5" s="286"/>
      <c r="E5" s="291"/>
      <c r="F5" s="10"/>
      <c r="G5" s="292" t="s">
        <v>206</v>
      </c>
      <c r="H5" s="293"/>
      <c r="I5" s="292" t="s">
        <v>200</v>
      </c>
      <c r="J5" s="293"/>
      <c r="K5" s="285" t="s">
        <v>373</v>
      </c>
      <c r="L5" s="286"/>
      <c r="M5" s="286"/>
      <c r="N5" s="8"/>
    </row>
    <row r="6" spans="1:14" s="9" customFormat="1" ht="15" customHeight="1">
      <c r="A6" s="286" t="s">
        <v>144</v>
      </c>
      <c r="B6" s="286"/>
      <c r="C6" s="286"/>
      <c r="D6" s="286"/>
      <c r="E6" s="291"/>
      <c r="F6" s="10" t="s">
        <v>142</v>
      </c>
      <c r="G6" s="10" t="s">
        <v>139</v>
      </c>
      <c r="H6" s="10" t="s">
        <v>145</v>
      </c>
      <c r="I6" s="10" t="s">
        <v>139</v>
      </c>
      <c r="J6" s="231" t="s">
        <v>145</v>
      </c>
      <c r="K6" s="231"/>
      <c r="L6" s="286" t="s">
        <v>146</v>
      </c>
      <c r="M6" s="286"/>
      <c r="N6" s="8"/>
    </row>
    <row r="7" spans="1:14" s="9" customFormat="1" ht="12.75" customHeight="1">
      <c r="A7" s="230"/>
      <c r="B7" s="230"/>
      <c r="C7" s="230"/>
      <c r="D7" s="230"/>
      <c r="E7" s="230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4"/>
      <c r="L7" s="12"/>
      <c r="M7" s="12"/>
      <c r="N7" s="8"/>
    </row>
    <row r="8" spans="1:14" s="14" customFormat="1" ht="17.25" customHeight="1">
      <c r="A8" s="287" t="s">
        <v>80</v>
      </c>
      <c r="B8" s="287"/>
      <c r="C8" s="287"/>
      <c r="D8" s="287"/>
      <c r="E8" s="288"/>
      <c r="F8" s="102">
        <v>68301</v>
      </c>
      <c r="G8" s="102">
        <v>280186</v>
      </c>
      <c r="H8" s="102">
        <v>100</v>
      </c>
      <c r="I8" s="102">
        <v>173999</v>
      </c>
      <c r="J8" s="102">
        <v>100</v>
      </c>
      <c r="K8" s="13"/>
      <c r="L8" s="228" t="s">
        <v>2</v>
      </c>
      <c r="M8" s="228"/>
    </row>
    <row r="9" spans="1:14" s="223" customFormat="1" ht="16.5" customHeight="1">
      <c r="A9" s="224" t="s">
        <v>372</v>
      </c>
      <c r="B9" s="224"/>
      <c r="C9" s="224"/>
      <c r="D9" s="224"/>
      <c r="E9" s="227"/>
      <c r="F9" s="102">
        <v>68301</v>
      </c>
      <c r="G9" s="102">
        <v>280186</v>
      </c>
      <c r="H9" s="102">
        <v>100</v>
      </c>
      <c r="I9" s="102">
        <v>173999</v>
      </c>
      <c r="J9" s="102">
        <v>100</v>
      </c>
      <c r="K9" s="225" t="s">
        <v>371</v>
      </c>
      <c r="L9" s="224"/>
      <c r="M9" s="224"/>
    </row>
    <row r="10" spans="1:14" s="223" customFormat="1" ht="2.4" customHeight="1">
      <c r="A10" s="224"/>
      <c r="B10" s="100"/>
      <c r="C10" s="100"/>
      <c r="D10" s="100"/>
      <c r="E10" s="103"/>
      <c r="F10" s="102"/>
      <c r="G10" s="102"/>
      <c r="H10" s="102"/>
      <c r="I10" s="98"/>
      <c r="J10" s="102"/>
      <c r="K10" s="101"/>
      <c r="L10" s="100"/>
      <c r="M10" s="224"/>
    </row>
    <row r="11" spans="1:14" s="223" customFormat="1" ht="18" customHeight="1">
      <c r="A11" s="224"/>
      <c r="B11" s="96"/>
      <c r="C11" s="96" t="s">
        <v>149</v>
      </c>
      <c r="D11" s="96"/>
      <c r="E11" s="99"/>
      <c r="F11" s="98">
        <v>66927</v>
      </c>
      <c r="G11" s="98">
        <v>141206</v>
      </c>
      <c r="H11" s="98">
        <v>50</v>
      </c>
      <c r="I11" s="98">
        <v>40172</v>
      </c>
      <c r="J11" s="98">
        <v>23</v>
      </c>
      <c r="K11" s="97"/>
      <c r="L11" s="96" t="s">
        <v>150</v>
      </c>
      <c r="M11" s="224"/>
    </row>
    <row r="12" spans="1:14" s="223" customFormat="1" ht="18" customHeight="1">
      <c r="A12" s="224"/>
      <c r="B12" s="96"/>
      <c r="C12" s="96" t="s">
        <v>151</v>
      </c>
      <c r="D12" s="96"/>
      <c r="E12" s="99"/>
      <c r="F12" s="98">
        <v>607</v>
      </c>
      <c r="G12" s="98">
        <v>12084</v>
      </c>
      <c r="H12" s="98">
        <v>4</v>
      </c>
      <c r="I12" s="98">
        <v>10488</v>
      </c>
      <c r="J12" s="98">
        <v>6</v>
      </c>
      <c r="K12" s="97"/>
      <c r="L12" s="96" t="s">
        <v>152</v>
      </c>
      <c r="M12" s="224"/>
    </row>
    <row r="13" spans="1:14" s="223" customFormat="1" ht="18" customHeight="1">
      <c r="A13" s="224"/>
      <c r="B13" s="96"/>
      <c r="C13" s="96" t="s">
        <v>153</v>
      </c>
      <c r="D13" s="96"/>
      <c r="E13" s="99"/>
      <c r="F13" s="98">
        <v>143</v>
      </c>
      <c r="G13" s="98">
        <v>4107</v>
      </c>
      <c r="H13" s="98">
        <v>2</v>
      </c>
      <c r="I13" s="98">
        <v>3507</v>
      </c>
      <c r="J13" s="98">
        <v>2</v>
      </c>
      <c r="K13" s="97"/>
      <c r="L13" s="96" t="s">
        <v>154</v>
      </c>
      <c r="M13" s="224"/>
    </row>
    <row r="14" spans="1:14" s="223" customFormat="1" ht="18" customHeight="1">
      <c r="A14" s="224"/>
      <c r="B14" s="96"/>
      <c r="C14" s="96" t="s">
        <v>155</v>
      </c>
      <c r="D14" s="96"/>
      <c r="E14" s="99"/>
      <c r="F14" s="98">
        <v>273</v>
      </c>
      <c r="G14" s="98">
        <v>10408</v>
      </c>
      <c r="H14" s="98">
        <v>4</v>
      </c>
      <c r="I14" s="98">
        <v>9185</v>
      </c>
      <c r="J14" s="98">
        <v>5</v>
      </c>
      <c r="K14" s="97"/>
      <c r="L14" s="96" t="s">
        <v>156</v>
      </c>
      <c r="M14" s="224"/>
    </row>
    <row r="15" spans="1:14" s="223" customFormat="1" ht="18" customHeight="1">
      <c r="A15" s="224"/>
      <c r="B15" s="96"/>
      <c r="C15" s="96" t="s">
        <v>157</v>
      </c>
      <c r="D15" s="96"/>
      <c r="E15" s="99"/>
      <c r="F15" s="98">
        <v>244</v>
      </c>
      <c r="G15" s="98">
        <v>22000</v>
      </c>
      <c r="H15" s="98">
        <v>8</v>
      </c>
      <c r="I15" s="98">
        <v>20718</v>
      </c>
      <c r="J15" s="98">
        <v>12</v>
      </c>
      <c r="K15" s="97"/>
      <c r="L15" s="96" t="s">
        <v>158</v>
      </c>
      <c r="M15" s="224"/>
    </row>
    <row r="16" spans="1:14" s="223" customFormat="1" ht="18" customHeight="1">
      <c r="A16" s="224"/>
      <c r="B16" s="96"/>
      <c r="C16" s="96" t="s">
        <v>159</v>
      </c>
      <c r="D16" s="96"/>
      <c r="E16" s="99"/>
      <c r="F16" s="98">
        <v>107</v>
      </c>
      <c r="G16" s="98">
        <v>90381</v>
      </c>
      <c r="H16" s="98">
        <v>32</v>
      </c>
      <c r="I16" s="98">
        <v>89929</v>
      </c>
      <c r="J16" s="98">
        <v>52</v>
      </c>
      <c r="K16" s="97"/>
      <c r="L16" s="96" t="s">
        <v>160</v>
      </c>
      <c r="M16" s="224"/>
    </row>
    <row r="17" spans="1:13" s="223" customFormat="1" ht="15.75" customHeight="1">
      <c r="A17" s="224" t="s">
        <v>144</v>
      </c>
      <c r="B17" s="224"/>
      <c r="C17" s="224"/>
      <c r="D17" s="224"/>
      <c r="E17" s="227"/>
      <c r="F17" s="226"/>
      <c r="G17" s="226"/>
      <c r="H17" s="226"/>
      <c r="I17" s="226"/>
      <c r="J17" s="226"/>
      <c r="K17" s="225" t="s">
        <v>146</v>
      </c>
      <c r="L17" s="224"/>
      <c r="M17" s="224"/>
    </row>
    <row r="18" spans="1:13" s="215" customFormat="1" ht="13.5" customHeight="1">
      <c r="A18" s="15"/>
      <c r="B18" s="221" t="s">
        <v>183</v>
      </c>
      <c r="C18" s="220"/>
      <c r="D18" s="15"/>
      <c r="E18" s="219"/>
      <c r="F18" s="98">
        <v>8384</v>
      </c>
      <c r="G18" s="98">
        <v>121803</v>
      </c>
      <c r="H18" s="98">
        <v>43</v>
      </c>
      <c r="I18" s="98">
        <v>105999</v>
      </c>
      <c r="J18" s="98">
        <v>61</v>
      </c>
      <c r="K18" s="217"/>
      <c r="L18" s="221" t="s">
        <v>184</v>
      </c>
      <c r="M18" s="220"/>
    </row>
    <row r="19" spans="1:13" s="215" customFormat="1" ht="13.5" customHeight="1">
      <c r="A19" s="15"/>
      <c r="B19" s="221" t="s">
        <v>368</v>
      </c>
      <c r="C19" s="220"/>
      <c r="D19" s="15"/>
      <c r="E19" s="219"/>
      <c r="F19" s="218"/>
      <c r="G19" s="218"/>
      <c r="H19" s="218"/>
      <c r="I19" s="218"/>
      <c r="J19" s="218"/>
      <c r="K19" s="217"/>
      <c r="L19" s="221" t="s">
        <v>367</v>
      </c>
      <c r="M19" s="220"/>
    </row>
    <row r="20" spans="1:13" s="215" customFormat="1" ht="13.5" customHeight="1">
      <c r="A20" s="15"/>
      <c r="B20" s="221"/>
      <c r="C20" s="221" t="s">
        <v>366</v>
      </c>
      <c r="D20" s="15"/>
      <c r="E20" s="219"/>
      <c r="F20" s="98">
        <v>5841</v>
      </c>
      <c r="G20" s="98">
        <v>17093</v>
      </c>
      <c r="H20" s="98">
        <v>6</v>
      </c>
      <c r="I20" s="98">
        <v>8948</v>
      </c>
      <c r="J20" s="98">
        <v>5</v>
      </c>
      <c r="K20" s="217"/>
      <c r="L20" s="222"/>
      <c r="M20" s="222" t="s">
        <v>365</v>
      </c>
    </row>
    <row r="21" spans="1:13" s="215" customFormat="1" ht="13.5" customHeight="1">
      <c r="A21" s="15"/>
      <c r="B21" s="221" t="s">
        <v>165</v>
      </c>
      <c r="C21" s="220"/>
      <c r="D21" s="15"/>
      <c r="E21" s="219"/>
      <c r="F21" s="98">
        <v>1590</v>
      </c>
      <c r="G21" s="98">
        <v>8427</v>
      </c>
      <c r="H21" s="98">
        <v>3</v>
      </c>
      <c r="I21" s="98">
        <v>5512</v>
      </c>
      <c r="J21" s="98">
        <v>3</v>
      </c>
      <c r="K21" s="217"/>
      <c r="L21" s="221" t="s">
        <v>166</v>
      </c>
      <c r="M21" s="15"/>
    </row>
    <row r="22" spans="1:13" s="215" customFormat="1" ht="13.5" customHeight="1">
      <c r="A22" s="15"/>
      <c r="B22" s="221" t="s">
        <v>364</v>
      </c>
      <c r="C22" s="220"/>
      <c r="D22" s="15"/>
      <c r="E22" s="219"/>
      <c r="F22" s="98">
        <v>30172</v>
      </c>
      <c r="G22" s="98">
        <v>68601</v>
      </c>
      <c r="H22" s="98">
        <v>25</v>
      </c>
      <c r="I22" s="98">
        <v>21484</v>
      </c>
      <c r="J22" s="98">
        <v>12</v>
      </c>
      <c r="K22" s="217"/>
      <c r="L22" s="221" t="s">
        <v>168</v>
      </c>
      <c r="M22" s="15"/>
    </row>
    <row r="23" spans="1:13" s="215" customFormat="1" ht="13.5" customHeight="1">
      <c r="A23" s="15"/>
      <c r="B23" s="221" t="s">
        <v>169</v>
      </c>
      <c r="C23" s="220"/>
      <c r="D23" s="15"/>
      <c r="E23" s="219"/>
      <c r="F23" s="98">
        <v>9548</v>
      </c>
      <c r="G23" s="98">
        <v>28268</v>
      </c>
      <c r="H23" s="98">
        <v>10</v>
      </c>
      <c r="I23" s="98">
        <v>12721</v>
      </c>
      <c r="J23" s="98">
        <v>7</v>
      </c>
      <c r="K23" s="217"/>
      <c r="L23" s="221" t="s">
        <v>377</v>
      </c>
      <c r="M23" s="15"/>
    </row>
    <row r="24" spans="1:13" s="215" customFormat="1" ht="13.5" customHeight="1">
      <c r="A24" s="15"/>
      <c r="B24" s="221" t="s">
        <v>181</v>
      </c>
      <c r="C24" s="220"/>
      <c r="D24" s="15"/>
      <c r="E24" s="219"/>
      <c r="F24" s="98">
        <v>6242</v>
      </c>
      <c r="G24" s="98">
        <v>8756</v>
      </c>
      <c r="H24" s="98">
        <v>3</v>
      </c>
      <c r="I24" s="98">
        <v>1403</v>
      </c>
      <c r="J24" s="98">
        <v>1</v>
      </c>
      <c r="K24" s="217"/>
      <c r="L24" s="221" t="s">
        <v>182</v>
      </c>
      <c r="M24" s="15"/>
    </row>
    <row r="25" spans="1:13" s="215" customFormat="1" ht="13.5" customHeight="1">
      <c r="A25" s="15"/>
      <c r="B25" s="221" t="s">
        <v>361</v>
      </c>
      <c r="C25" s="220"/>
      <c r="D25" s="15"/>
      <c r="E25" s="219"/>
      <c r="F25" s="98">
        <v>2436</v>
      </c>
      <c r="G25" s="98">
        <v>5444</v>
      </c>
      <c r="H25" s="98">
        <v>2</v>
      </c>
      <c r="I25" s="98">
        <v>2221</v>
      </c>
      <c r="J25" s="98">
        <v>1</v>
      </c>
      <c r="K25" s="217"/>
      <c r="L25" s="221" t="s">
        <v>174</v>
      </c>
      <c r="M25" s="15"/>
    </row>
    <row r="26" spans="1:13" s="215" customFormat="1" ht="13.5" customHeight="1">
      <c r="A26" s="15"/>
      <c r="B26" s="221" t="s">
        <v>187</v>
      </c>
      <c r="C26" s="220"/>
      <c r="D26" s="15"/>
      <c r="E26" s="219"/>
      <c r="F26" s="98">
        <v>912</v>
      </c>
      <c r="G26" s="98">
        <v>5681</v>
      </c>
      <c r="H26" s="98">
        <v>2</v>
      </c>
      <c r="I26" s="98">
        <v>4234</v>
      </c>
      <c r="J26" s="98">
        <v>3</v>
      </c>
      <c r="K26" s="217"/>
      <c r="L26" s="221" t="s">
        <v>369</v>
      </c>
      <c r="M26" s="220"/>
    </row>
    <row r="27" spans="1:13" s="215" customFormat="1" ht="13.5" customHeight="1">
      <c r="A27" s="15"/>
      <c r="B27" s="221" t="s">
        <v>363</v>
      </c>
      <c r="C27" s="220"/>
      <c r="D27" s="15"/>
      <c r="E27" s="219"/>
      <c r="F27" s="98">
        <v>784</v>
      </c>
      <c r="G27" s="98">
        <v>4975</v>
      </c>
      <c r="H27" s="98">
        <v>2</v>
      </c>
      <c r="I27" s="98">
        <v>4044</v>
      </c>
      <c r="J27" s="98">
        <v>2</v>
      </c>
      <c r="K27" s="217"/>
      <c r="L27" s="221" t="s">
        <v>189</v>
      </c>
      <c r="M27" s="15"/>
    </row>
    <row r="28" spans="1:13" s="215" customFormat="1" ht="13.5" customHeight="1">
      <c r="A28" s="15"/>
      <c r="B28" s="221" t="s">
        <v>378</v>
      </c>
      <c r="C28" s="220"/>
      <c r="D28" s="15"/>
      <c r="E28" s="219"/>
      <c r="F28" s="98">
        <v>807</v>
      </c>
      <c r="G28" s="98">
        <v>3076</v>
      </c>
      <c r="H28" s="98">
        <v>1</v>
      </c>
      <c r="I28" s="98">
        <v>1871</v>
      </c>
      <c r="J28" s="98">
        <v>1</v>
      </c>
      <c r="K28" s="217"/>
      <c r="L28" s="221" t="s">
        <v>178</v>
      </c>
      <c r="M28" s="15"/>
    </row>
    <row r="29" spans="1:13" s="215" customFormat="1" ht="13.5" customHeight="1">
      <c r="A29" s="15"/>
      <c r="B29" s="221" t="s">
        <v>360</v>
      </c>
      <c r="C29" s="220"/>
      <c r="D29" s="15"/>
      <c r="E29" s="219"/>
      <c r="F29" s="98">
        <v>768</v>
      </c>
      <c r="G29" s="98">
        <v>2611</v>
      </c>
      <c r="H29" s="98">
        <v>1</v>
      </c>
      <c r="I29" s="98">
        <v>1378</v>
      </c>
      <c r="J29" s="98">
        <v>1</v>
      </c>
      <c r="K29" s="217"/>
      <c r="L29" s="221" t="s">
        <v>180</v>
      </c>
      <c r="M29" s="15"/>
    </row>
    <row r="30" spans="1:13" s="215" customFormat="1" ht="13.5" customHeight="1">
      <c r="A30" s="15"/>
      <c r="B30" s="221" t="s">
        <v>175</v>
      </c>
      <c r="C30" s="220"/>
      <c r="D30" s="15"/>
      <c r="E30" s="219"/>
      <c r="F30" s="98">
        <v>430</v>
      </c>
      <c r="G30" s="98">
        <v>1441</v>
      </c>
      <c r="H30" s="98">
        <v>1</v>
      </c>
      <c r="I30" s="98">
        <v>747</v>
      </c>
      <c r="J30" s="98">
        <v>1</v>
      </c>
      <c r="K30" s="217"/>
      <c r="L30" s="221" t="s">
        <v>176</v>
      </c>
      <c r="M30" s="15"/>
    </row>
    <row r="31" spans="1:13" s="215" customFormat="1" ht="13.5" customHeight="1">
      <c r="A31" s="15"/>
      <c r="B31" s="221" t="s">
        <v>362</v>
      </c>
      <c r="C31" s="220"/>
      <c r="D31" s="15"/>
      <c r="E31" s="219"/>
      <c r="F31" s="98">
        <v>330</v>
      </c>
      <c r="G31" s="98">
        <v>792</v>
      </c>
      <c r="H31" s="129">
        <v>0</v>
      </c>
      <c r="I31" s="98">
        <v>339</v>
      </c>
      <c r="J31" s="129">
        <v>0</v>
      </c>
      <c r="K31" s="217"/>
      <c r="L31" s="221" t="s">
        <v>172</v>
      </c>
      <c r="M31" s="15"/>
    </row>
    <row r="32" spans="1:13" s="215" customFormat="1" ht="13.5" customHeight="1">
      <c r="A32" s="15"/>
      <c r="B32" s="221" t="s">
        <v>370</v>
      </c>
      <c r="C32" s="220"/>
      <c r="D32" s="15"/>
      <c r="E32" s="219"/>
      <c r="F32" s="98">
        <v>46</v>
      </c>
      <c r="G32" s="98">
        <v>243</v>
      </c>
      <c r="H32" s="129">
        <v>0</v>
      </c>
      <c r="I32" s="98">
        <v>136</v>
      </c>
      <c r="J32" s="129">
        <v>0</v>
      </c>
      <c r="K32" s="217"/>
      <c r="L32" s="221" t="s">
        <v>186</v>
      </c>
      <c r="M32" s="220"/>
    </row>
    <row r="33" spans="1:13" s="215" customFormat="1" ht="13.5" customHeight="1">
      <c r="A33" s="15"/>
      <c r="B33" s="221" t="s">
        <v>190</v>
      </c>
      <c r="C33" s="220"/>
      <c r="D33" s="15"/>
      <c r="E33" s="219"/>
      <c r="F33" s="98">
        <v>11</v>
      </c>
      <c r="G33" s="98">
        <v>2975</v>
      </c>
      <c r="H33" s="98">
        <v>1</v>
      </c>
      <c r="I33" s="98">
        <v>2962</v>
      </c>
      <c r="J33" s="98">
        <v>2</v>
      </c>
      <c r="K33" s="217"/>
      <c r="L33" s="216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2" customHeight="1">
      <c r="C36" s="92" t="s">
        <v>332</v>
      </c>
    </row>
    <row r="37" spans="1:13" s="8" customFormat="1" ht="13.5" customHeight="1">
      <c r="A37" s="9"/>
      <c r="B37" s="214" t="s">
        <v>379</v>
      </c>
      <c r="C37" s="214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4" t="s">
        <v>380</v>
      </c>
      <c r="C38" s="214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G22" workbookViewId="0">
      <selection activeCell="H37" sqref="H37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I9" si="0">(F8-E8)*100/E8</f>
        <v>-8.7490961677512651</v>
      </c>
      <c r="I8" s="284">
        <f t="shared" si="0"/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I29" si="1">(F11-E11)*100/E11</f>
        <v>22.222222222222221</v>
      </c>
      <c r="I11" s="283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1"/>
        <v>2.1739130434782608</v>
      </c>
      <c r="I12" s="283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1"/>
        <v>3.5714285714285716</v>
      </c>
      <c r="I13" s="283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1"/>
        <v>10</v>
      </c>
      <c r="I14" s="283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1"/>
        <v>18.181818181818183</v>
      </c>
      <c r="I15" s="283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1"/>
        <v>24.444444444444443</v>
      </c>
      <c r="I16" s="283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1"/>
        <v>0</v>
      </c>
      <c r="I17" s="283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1"/>
        <v>6.25</v>
      </c>
      <c r="I18" s="283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1"/>
        <v>3.225806451612903</v>
      </c>
      <c r="I19" s="283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1"/>
        <v>60</v>
      </c>
      <c r="I20" s="283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1"/>
        <v>4.166666666666667</v>
      </c>
      <c r="I21" s="283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1"/>
        <v>13.888888888888889</v>
      </c>
      <c r="I22" s="283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1"/>
        <v>14.64968152866242</v>
      </c>
      <c r="I23" s="283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1"/>
        <v>10</v>
      </c>
      <c r="I24" s="283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1"/>
        <v>4.1237113402061851</v>
      </c>
      <c r="I25" s="283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1"/>
        <v>3.2608695652173911</v>
      </c>
      <c r="I26" s="283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1"/>
        <v>3.7037037037037037</v>
      </c>
      <c r="I27" s="283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1"/>
        <v>5.3639846743295019</v>
      </c>
      <c r="I28" s="283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1"/>
        <v>-35.193133047210303</v>
      </c>
      <c r="I29" s="283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showGridLines="0" topLeftCell="G40" workbookViewId="0">
      <selection activeCell="M2" sqref="M2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11.75" style="38" customWidth="1"/>
    <col min="5" max="6" width="23.125" style="40" customWidth="1"/>
    <col min="7" max="7" width="13.75" style="39" customWidth="1"/>
    <col min="8" max="9" width="11.75" style="39" customWidth="1"/>
    <col min="10" max="10" width="29.875" style="38" customWidth="1"/>
    <col min="11" max="11" width="2.75" style="37" customWidth="1"/>
    <col min="12" max="12" width="4.625" style="37" customWidth="1"/>
    <col min="13" max="14" width="9.125" style="37" customWidth="1"/>
    <col min="15" max="15" width="12.125" style="37" customWidth="1"/>
    <col min="16" max="16384" width="9.125" style="37"/>
  </cols>
  <sheetData>
    <row r="1" spans="1:15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358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5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5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8" customFormat="1" ht="24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130" t="s">
        <v>2</v>
      </c>
      <c r="N8" s="130"/>
      <c r="O8" s="146"/>
    </row>
    <row r="9" spans="1:15" s="51" customFormat="1" ht="18" customHeight="1">
      <c r="A9" s="72"/>
      <c r="B9" s="52" t="s">
        <v>298</v>
      </c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  <c r="K9" s="57"/>
    </row>
    <row r="10" spans="1:15" s="51" customFormat="1" ht="18" customHeight="1">
      <c r="B10" s="52" t="s">
        <v>296</v>
      </c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  <c r="K10" s="57"/>
    </row>
    <row r="11" spans="1:15" s="51" customFormat="1" ht="18" customHeight="1">
      <c r="B11" s="52" t="s">
        <v>294</v>
      </c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  <c r="K11" s="57"/>
    </row>
    <row r="12" spans="1:15" s="51" customFormat="1" ht="18" customHeight="1">
      <c r="B12" s="52" t="s">
        <v>292</v>
      </c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  <c r="K12" s="57"/>
    </row>
    <row r="13" spans="1:15" s="51" customFormat="1" ht="18" customHeight="1">
      <c r="B13" s="52" t="s">
        <v>290</v>
      </c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  <c r="K13" s="57"/>
    </row>
    <row r="14" spans="1:15" s="51" customFormat="1" ht="18" customHeight="1">
      <c r="B14" s="52" t="s">
        <v>288</v>
      </c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  <c r="K14" s="57"/>
    </row>
    <row r="15" spans="1:15" s="51" customFormat="1" ht="18" customHeight="1">
      <c r="B15" s="52" t="s">
        <v>286</v>
      </c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  <c r="K15" s="57"/>
    </row>
    <row r="16" spans="1:15" s="51" customFormat="1" ht="18" customHeight="1">
      <c r="B16" s="52" t="s">
        <v>284</v>
      </c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  <c r="K16" s="57"/>
    </row>
    <row r="17" spans="1:11" s="51" customFormat="1" ht="18" customHeight="1">
      <c r="B17" s="52" t="s">
        <v>282</v>
      </c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  <c r="K17" s="57"/>
    </row>
    <row r="18" spans="1:11" s="51" customFormat="1" ht="18" customHeight="1">
      <c r="B18" s="52" t="s">
        <v>280</v>
      </c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  <c r="K18" s="57"/>
    </row>
    <row r="19" spans="1:11" s="51" customFormat="1" ht="18" customHeight="1">
      <c r="B19" s="52" t="s">
        <v>278</v>
      </c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  <c r="K19" s="57"/>
    </row>
    <row r="20" spans="1:11" s="51" customFormat="1" ht="18" customHeight="1">
      <c r="B20" s="52" t="s">
        <v>276</v>
      </c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  <c r="K20" s="57"/>
    </row>
    <row r="21" spans="1:11" s="51" customFormat="1" ht="18" customHeight="1">
      <c r="B21" s="52" t="s">
        <v>274</v>
      </c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  <c r="K21" s="57"/>
    </row>
    <row r="22" spans="1:11" s="51" customFormat="1" ht="18" customHeight="1">
      <c r="B22" s="52" t="s">
        <v>272</v>
      </c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  <c r="K22" s="57"/>
    </row>
    <row r="23" spans="1:11" s="51" customFormat="1" ht="18" customHeight="1">
      <c r="B23" s="52" t="s">
        <v>270</v>
      </c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  <c r="K23" s="57"/>
    </row>
    <row r="24" spans="1:11" s="51" customFormat="1" ht="18" customHeight="1">
      <c r="B24" s="52" t="s">
        <v>268</v>
      </c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  <c r="K24" s="57"/>
    </row>
    <row r="25" spans="1:11" s="51" customFormat="1" ht="18" customHeight="1">
      <c r="B25" s="52" t="s">
        <v>266</v>
      </c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  <c r="K25" s="57"/>
    </row>
    <row r="26" spans="1:11" s="51" customFormat="1" ht="18" customHeight="1">
      <c r="B26" s="52" t="s">
        <v>264</v>
      </c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  <c r="K26" s="57"/>
    </row>
    <row r="27" spans="1:11" s="51" customFormat="1" ht="18" customHeight="1">
      <c r="B27" s="52" t="s">
        <v>262</v>
      </c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  <c r="K27" s="68"/>
    </row>
    <row r="28" spans="1:11" s="51" customFormat="1" ht="18" customHeight="1">
      <c r="B28" s="52"/>
      <c r="E28" s="70"/>
      <c r="F28" s="70"/>
      <c r="G28" s="69"/>
      <c r="H28" s="69"/>
      <c r="I28" s="69"/>
      <c r="J28" s="52"/>
      <c r="K28" s="68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  <c r="K32" s="8"/>
    </row>
    <row r="33" spans="1:11" s="9" customFormat="1" ht="21" customHeight="1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  <c r="K33" s="8"/>
    </row>
    <row r="34" spans="1:11" s="9" customFormat="1" ht="21" customHeight="1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1" customFormat="1"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1" s="51" customFormat="1"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1" s="51" customFormat="1"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1" s="51" customFormat="1"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1" s="51" customFormat="1"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1" s="51" customFormat="1"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1" s="51" customFormat="1"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1" s="51" customFormat="1"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1" s="51" customFormat="1"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1" s="51" customFormat="1"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1" s="51" customFormat="1"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1" s="51" customFormat="1"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1" s="51" customFormat="1"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4">
      <c r="A49" s="37"/>
      <c r="B49" s="37"/>
      <c r="C49" s="37"/>
      <c r="D49" s="50"/>
      <c r="E49" s="49"/>
      <c r="F49" s="49"/>
      <c r="G49" s="48"/>
      <c r="H49" s="48"/>
      <c r="I49" s="47"/>
      <c r="J49" s="37"/>
      <c r="N49" s="51"/>
    </row>
    <row r="50" spans="1:14" ht="3" customHeight="1">
      <c r="A50" s="42"/>
      <c r="B50" s="42"/>
      <c r="C50" s="42"/>
      <c r="D50" s="46"/>
      <c r="E50" s="45"/>
      <c r="F50" s="45"/>
      <c r="G50" s="44"/>
      <c r="H50" s="44"/>
      <c r="I50" s="43"/>
      <c r="J50" s="42"/>
      <c r="N50" s="51"/>
    </row>
    <row r="51" spans="1:14" ht="3" customHeight="1">
      <c r="G51" s="38"/>
      <c r="H51" s="38"/>
      <c r="I51" s="38"/>
      <c r="N51" s="51"/>
    </row>
    <row r="52" spans="1:14">
      <c r="B52" s="41" t="s">
        <v>233</v>
      </c>
      <c r="G52" s="38"/>
      <c r="H52" s="38"/>
      <c r="I52" s="38"/>
      <c r="N52" s="51"/>
    </row>
    <row r="53" spans="1:14">
      <c r="B53" s="38" t="s">
        <v>232</v>
      </c>
      <c r="G53" s="38"/>
      <c r="H53" s="38"/>
      <c r="I53" s="38"/>
      <c r="N53" s="51"/>
    </row>
    <row r="54" spans="1:14">
      <c r="G54" s="38"/>
      <c r="H54" s="38"/>
      <c r="I54" s="38"/>
      <c r="N54" s="51"/>
    </row>
    <row r="55" spans="1:14" ht="9.75" customHeight="1">
      <c r="G55" s="38"/>
      <c r="H55" s="38"/>
      <c r="I55" s="38"/>
      <c r="N55" s="51"/>
    </row>
    <row r="56" spans="1:14">
      <c r="N56" s="51"/>
    </row>
    <row r="57" spans="1:14">
      <c r="N57" s="51"/>
    </row>
    <row r="58" spans="1:14">
      <c r="N58" s="51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7"/>
  <sheetViews>
    <sheetView showGridLines="0" topLeftCell="J1" workbookViewId="0">
      <selection activeCell="U5" sqref="U5"/>
    </sheetView>
  </sheetViews>
  <sheetFormatPr defaultColWidth="9.125" defaultRowHeight="18"/>
  <cols>
    <col min="1" max="1" width="2" style="38" customWidth="1"/>
    <col min="2" max="2" width="6" style="38" customWidth="1"/>
    <col min="3" max="3" width="5.625" style="38" customWidth="1"/>
    <col min="4" max="4" width="0.625" style="38" customWidth="1"/>
    <col min="5" max="5" width="15.75" style="38" customWidth="1"/>
    <col min="6" max="6" width="12.75" style="38" customWidth="1"/>
    <col min="7" max="7" width="1.75" style="38" customWidth="1"/>
    <col min="8" max="8" width="12.75" style="38" customWidth="1"/>
    <col min="9" max="9" width="1.75" style="38" customWidth="1"/>
    <col min="10" max="10" width="12.75" style="38" customWidth="1"/>
    <col min="11" max="11" width="1.75" style="38" customWidth="1"/>
    <col min="12" max="12" width="11.5" style="38" customWidth="1"/>
    <col min="13" max="13" width="1.875" style="38" customWidth="1"/>
    <col min="14" max="14" width="12.75" style="38" customWidth="1"/>
    <col min="15" max="15" width="1.75" style="38" customWidth="1"/>
    <col min="16" max="16" width="0.625" style="38" customWidth="1"/>
    <col min="17" max="17" width="2.375" style="38" customWidth="1"/>
    <col min="18" max="18" width="33.75" style="37" customWidth="1"/>
    <col min="19" max="19" width="2.25" style="37" customWidth="1"/>
    <col min="20" max="21" width="4.125" style="37" customWidth="1"/>
    <col min="22" max="22" width="9.125" style="37" customWidth="1"/>
    <col min="23" max="16384" width="9.125" style="37"/>
  </cols>
  <sheetData>
    <row r="1" spans="1:18" s="67" customFormat="1">
      <c r="B1" s="65" t="s">
        <v>0</v>
      </c>
      <c r="C1" s="66">
        <v>12.5</v>
      </c>
      <c r="D1" s="65"/>
      <c r="E1" s="65" t="s">
        <v>354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s="63" customFormat="1">
      <c r="B2" s="65" t="s">
        <v>193</v>
      </c>
      <c r="C2" s="66">
        <v>12.5</v>
      </c>
      <c r="D2" s="64"/>
      <c r="E2" s="65" t="s">
        <v>355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0.25" customHeight="1">
      <c r="A4" s="387" t="s">
        <v>127</v>
      </c>
      <c r="B4" s="387"/>
      <c r="C4" s="387"/>
      <c r="D4" s="387"/>
      <c r="E4" s="388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137"/>
      <c r="Q4" s="91"/>
      <c r="R4" s="387" t="s">
        <v>128</v>
      </c>
    </row>
    <row r="5" spans="1:18" ht="20.25" customHeight="1">
      <c r="A5" s="389"/>
      <c r="B5" s="389"/>
      <c r="C5" s="389"/>
      <c r="D5" s="389"/>
      <c r="E5" s="390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138"/>
      <c r="Q5" s="90"/>
      <c r="R5" s="389"/>
    </row>
    <row r="6" spans="1:18" ht="3" customHeight="1">
      <c r="A6" s="89"/>
      <c r="B6" s="89"/>
      <c r="C6" s="89"/>
      <c r="D6" s="89"/>
      <c r="E6" s="89"/>
      <c r="F6" s="88"/>
      <c r="G6" s="87"/>
      <c r="H6" s="88"/>
      <c r="I6" s="87"/>
      <c r="J6" s="88"/>
      <c r="K6" s="87"/>
      <c r="L6" s="88"/>
      <c r="M6" s="87"/>
      <c r="N6" s="88"/>
      <c r="O6" s="87"/>
      <c r="P6" s="37"/>
      <c r="Q6" s="37"/>
    </row>
    <row r="7" spans="1:18" s="68" customFormat="1" ht="23.25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135"/>
      <c r="P7" s="134"/>
      <c r="Q7" s="79" t="s">
        <v>129</v>
      </c>
    </row>
    <row r="8" spans="1:18" s="51" customFormat="1" ht="23.25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Q8" s="79" t="s">
        <v>130</v>
      </c>
      <c r="R8" s="68"/>
    </row>
    <row r="9" spans="1:18" s="51" customFormat="1" ht="23.25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Q9" s="79" t="s">
        <v>10</v>
      </c>
      <c r="R9" s="68"/>
    </row>
    <row r="10" spans="1:18" s="51" customFormat="1" ht="21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Q10" s="68" t="s">
        <v>325</v>
      </c>
      <c r="R10" s="68"/>
    </row>
    <row r="11" spans="1:18" s="51" customFormat="1" ht="21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Q11" s="68" t="s">
        <v>323</v>
      </c>
      <c r="R11" s="68"/>
    </row>
    <row r="12" spans="1:18" s="51" customFormat="1" ht="21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Q12" s="68" t="s">
        <v>321</v>
      </c>
      <c r="R12" s="68"/>
    </row>
    <row r="13" spans="1:18" s="51" customFormat="1" ht="21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Q13" s="68" t="s">
        <v>319</v>
      </c>
      <c r="R13" s="68"/>
    </row>
    <row r="14" spans="1:18" s="51" customFormat="1" ht="21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Q14" s="68" t="s">
        <v>317</v>
      </c>
      <c r="R14" s="68"/>
    </row>
    <row r="15" spans="1:18" s="51" customFormat="1" ht="21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Q15" s="68" t="s">
        <v>315</v>
      </c>
      <c r="R15" s="68"/>
    </row>
    <row r="16" spans="1:18" s="51" customFormat="1" ht="21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Q16" s="68" t="s">
        <v>313</v>
      </c>
      <c r="R16" s="68"/>
    </row>
    <row r="17" spans="1:18" s="51" customFormat="1" ht="21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Q17" s="68" t="s">
        <v>311</v>
      </c>
      <c r="R17" s="68"/>
    </row>
    <row r="18" spans="1:18" s="51" customFormat="1" ht="21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Q18" s="68" t="s">
        <v>309</v>
      </c>
      <c r="R18" s="68"/>
    </row>
    <row r="19" spans="1:18" s="51" customFormat="1" ht="21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Q19" s="68" t="s">
        <v>307</v>
      </c>
      <c r="R19" s="68"/>
    </row>
    <row r="20" spans="1:18" s="51" customFormat="1" ht="21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Q20" s="68" t="s">
        <v>305</v>
      </c>
      <c r="R20" s="68"/>
    </row>
    <row r="21" spans="1:18" s="51" customFormat="1" ht="21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Q21" s="68" t="s">
        <v>303</v>
      </c>
      <c r="R21" s="68"/>
    </row>
    <row r="22" spans="1:18" s="51" customFormat="1" ht="21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Q22" s="68" t="s">
        <v>301</v>
      </c>
      <c r="R22" s="68"/>
    </row>
    <row r="23" spans="1:18" ht="21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</row>
    <row r="24" spans="1:18" ht="3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3" customHeight="1"/>
    <row r="26" spans="1:18" s="60" customFormat="1" ht="22.5" customHeight="1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s="60" customFormat="1" ht="22.5" customHeight="1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6"/>
  <sheetViews>
    <sheetView showGridLines="0" topLeftCell="P20" workbookViewId="0">
      <selection activeCell="T25" sqref="T25"/>
    </sheetView>
  </sheetViews>
  <sheetFormatPr defaultColWidth="11.25" defaultRowHeight="18"/>
  <cols>
    <col min="1" max="2" width="1.875" style="147" customWidth="1"/>
    <col min="3" max="3" width="6.375" style="147" customWidth="1"/>
    <col min="4" max="4" width="6.125" style="147" customWidth="1"/>
    <col min="5" max="5" width="7.875" style="147" customWidth="1"/>
    <col min="6" max="6" width="7.125" style="147" customWidth="1"/>
    <col min="7" max="7" width="7.625" style="147" customWidth="1"/>
    <col min="8" max="8" width="11.375" style="147" customWidth="1"/>
    <col min="9" max="10" width="7.5" style="147" customWidth="1"/>
    <col min="11" max="11" width="11.375" style="147" customWidth="1"/>
    <col min="12" max="13" width="7.5" style="147" customWidth="1"/>
    <col min="14" max="14" width="11.375" style="147" customWidth="1"/>
    <col min="15" max="16" width="7.5" style="147" customWidth="1"/>
    <col min="17" max="17" width="11.125" style="147" customWidth="1"/>
    <col min="18" max="19" width="1.25" style="147" customWidth="1"/>
    <col min="20" max="20" width="20.625" style="147" customWidth="1"/>
    <col min="21" max="21" width="0.875" style="147" customWidth="1"/>
    <col min="22" max="22" width="4.5" style="147" customWidth="1"/>
    <col min="23" max="16384" width="11.25" style="147"/>
  </cols>
  <sheetData>
    <row r="1" spans="1:20" s="176" customFormat="1" ht="24" customHeight="1">
      <c r="C1" s="177" t="s">
        <v>53</v>
      </c>
      <c r="D1" s="174">
        <v>12.6</v>
      </c>
      <c r="E1" s="177" t="s">
        <v>343</v>
      </c>
    </row>
    <row r="2" spans="1:20" s="172" customFormat="1" ht="20.25" customHeight="1">
      <c r="C2" s="176" t="s">
        <v>193</v>
      </c>
      <c r="D2" s="174">
        <v>12.6</v>
      </c>
      <c r="E2" s="175" t="s">
        <v>342</v>
      </c>
    </row>
    <row r="3" spans="1:20" s="172" customFormat="1" ht="3" customHeight="1">
      <c r="C3" s="173"/>
      <c r="D3" s="174"/>
      <c r="E3" s="173"/>
    </row>
    <row r="4" spans="1:20" s="157" customFormat="1" ht="18.75" customHeight="1">
      <c r="A4" s="396" t="s">
        <v>52</v>
      </c>
      <c r="B4" s="396"/>
      <c r="C4" s="397"/>
      <c r="D4" s="397"/>
      <c r="E4" s="398"/>
      <c r="F4" s="405" t="s">
        <v>51</v>
      </c>
      <c r="G4" s="406"/>
      <c r="H4" s="406"/>
      <c r="I4" s="406"/>
      <c r="J4" s="406"/>
      <c r="K4" s="407"/>
      <c r="L4" s="405" t="s">
        <v>50</v>
      </c>
      <c r="M4" s="406"/>
      <c r="N4" s="406"/>
      <c r="O4" s="406"/>
      <c r="P4" s="406"/>
      <c r="Q4" s="407"/>
      <c r="R4" s="171"/>
      <c r="S4" s="171"/>
      <c r="T4" s="396" t="s">
        <v>49</v>
      </c>
    </row>
    <row r="5" spans="1:20" s="157" customFormat="1" ht="18.75" customHeight="1">
      <c r="A5" s="399"/>
      <c r="B5" s="399"/>
      <c r="C5" s="399"/>
      <c r="D5" s="399"/>
      <c r="E5" s="400"/>
      <c r="F5" s="394" t="s">
        <v>48</v>
      </c>
      <c r="G5" s="408"/>
      <c r="H5" s="407"/>
      <c r="I5" s="405" t="s">
        <v>47</v>
      </c>
      <c r="J5" s="406"/>
      <c r="K5" s="407"/>
      <c r="L5" s="394" t="s">
        <v>48</v>
      </c>
      <c r="M5" s="408"/>
      <c r="N5" s="407"/>
      <c r="O5" s="405" t="s">
        <v>47</v>
      </c>
      <c r="P5" s="406"/>
      <c r="Q5" s="407"/>
      <c r="R5" s="153"/>
      <c r="S5" s="153"/>
      <c r="T5" s="403"/>
    </row>
    <row r="6" spans="1:20" s="157" customFormat="1" ht="18.75" customHeight="1">
      <c r="A6" s="399"/>
      <c r="B6" s="399"/>
      <c r="C6" s="399"/>
      <c r="D6" s="399"/>
      <c r="E6" s="400"/>
      <c r="F6" s="394" t="s">
        <v>46</v>
      </c>
      <c r="G6" s="395"/>
      <c r="H6" s="170" t="s">
        <v>45</v>
      </c>
      <c r="I6" s="394" t="s">
        <v>46</v>
      </c>
      <c r="J6" s="395"/>
      <c r="K6" s="170" t="s">
        <v>45</v>
      </c>
      <c r="L6" s="394" t="s">
        <v>46</v>
      </c>
      <c r="M6" s="395"/>
      <c r="N6" s="170" t="s">
        <v>45</v>
      </c>
      <c r="O6" s="394" t="s">
        <v>46</v>
      </c>
      <c r="P6" s="395"/>
      <c r="Q6" s="170" t="s">
        <v>45</v>
      </c>
      <c r="R6" s="153"/>
      <c r="S6" s="153"/>
      <c r="T6" s="403"/>
    </row>
    <row r="7" spans="1:20" s="157" customFormat="1" ht="17.25" customHeight="1">
      <c r="A7" s="399"/>
      <c r="B7" s="399"/>
      <c r="C7" s="399"/>
      <c r="D7" s="399"/>
      <c r="E7" s="400"/>
      <c r="F7" s="391" t="s">
        <v>44</v>
      </c>
      <c r="G7" s="392"/>
      <c r="H7" s="169" t="s">
        <v>43</v>
      </c>
      <c r="I7" s="391" t="s">
        <v>44</v>
      </c>
      <c r="J7" s="392"/>
      <c r="K7" s="169" t="s">
        <v>43</v>
      </c>
      <c r="L7" s="391" t="s">
        <v>44</v>
      </c>
      <c r="M7" s="392"/>
      <c r="N7" s="169" t="s">
        <v>43</v>
      </c>
      <c r="O7" s="391" t="s">
        <v>44</v>
      </c>
      <c r="P7" s="392"/>
      <c r="Q7" s="169" t="s">
        <v>43</v>
      </c>
      <c r="R7" s="153"/>
      <c r="S7" s="153"/>
      <c r="T7" s="403"/>
    </row>
    <row r="8" spans="1:20" s="157" customFormat="1" ht="17.25" customHeight="1">
      <c r="A8" s="399"/>
      <c r="B8" s="399"/>
      <c r="C8" s="399"/>
      <c r="D8" s="399"/>
      <c r="E8" s="400"/>
      <c r="F8" s="170" t="s">
        <v>42</v>
      </c>
      <c r="G8" s="170" t="s">
        <v>41</v>
      </c>
      <c r="H8" s="169" t="s">
        <v>4</v>
      </c>
      <c r="I8" s="170" t="s">
        <v>42</v>
      </c>
      <c r="J8" s="170" t="s">
        <v>41</v>
      </c>
      <c r="K8" s="169" t="s">
        <v>4</v>
      </c>
      <c r="L8" s="170" t="s">
        <v>42</v>
      </c>
      <c r="M8" s="170" t="s">
        <v>41</v>
      </c>
      <c r="N8" s="169" t="s">
        <v>4</v>
      </c>
      <c r="O8" s="170" t="s">
        <v>42</v>
      </c>
      <c r="P8" s="170" t="s">
        <v>41</v>
      </c>
      <c r="Q8" s="169" t="s">
        <v>4</v>
      </c>
      <c r="R8" s="162"/>
      <c r="S8" s="162"/>
      <c r="T8" s="403"/>
    </row>
    <row r="9" spans="1:20" s="157" customFormat="1" ht="17.25" customHeight="1">
      <c r="A9" s="401"/>
      <c r="B9" s="401"/>
      <c r="C9" s="401"/>
      <c r="D9" s="401"/>
      <c r="E9" s="402"/>
      <c r="F9" s="168" t="s">
        <v>40</v>
      </c>
      <c r="G9" s="167" t="s">
        <v>39</v>
      </c>
      <c r="H9" s="166" t="s">
        <v>38</v>
      </c>
      <c r="I9" s="168" t="s">
        <v>40</v>
      </c>
      <c r="J9" s="167" t="s">
        <v>39</v>
      </c>
      <c r="K9" s="166" t="s">
        <v>38</v>
      </c>
      <c r="L9" s="168" t="s">
        <v>40</v>
      </c>
      <c r="M9" s="167" t="s">
        <v>39</v>
      </c>
      <c r="N9" s="166" t="s">
        <v>38</v>
      </c>
      <c r="O9" s="168" t="s">
        <v>40</v>
      </c>
      <c r="P9" s="167" t="s">
        <v>39</v>
      </c>
      <c r="Q9" s="166" t="s">
        <v>38</v>
      </c>
      <c r="R9" s="165"/>
      <c r="S9" s="164"/>
      <c r="T9" s="404"/>
    </row>
    <row r="10" spans="1:20" s="148" customFormat="1" ht="20.100000000000001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93" t="s">
        <v>2</v>
      </c>
      <c r="S10" s="315"/>
      <c r="T10" s="315"/>
    </row>
    <row r="11" spans="1:20" s="148" customFormat="1" ht="16.5" customHeight="1">
      <c r="A11" s="156" t="s">
        <v>37</v>
      </c>
      <c r="B11" s="156"/>
      <c r="C11" s="162"/>
      <c r="D11" s="161"/>
      <c r="E11" s="160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153" t="s">
        <v>36</v>
      </c>
      <c r="S11" s="153"/>
      <c r="T11" s="161"/>
    </row>
    <row r="12" spans="1:20" s="148" customFormat="1" ht="16.5" customHeight="1">
      <c r="A12" s="156" t="s">
        <v>35</v>
      </c>
      <c r="B12" s="156"/>
      <c r="C12" s="162"/>
      <c r="D12" s="161"/>
      <c r="E12" s="160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3" t="s">
        <v>34</v>
      </c>
      <c r="S12" s="153"/>
      <c r="T12" s="159"/>
    </row>
    <row r="13" spans="1:20" s="148" customFormat="1" ht="16.5" customHeight="1">
      <c r="A13" s="156"/>
      <c r="B13" s="156" t="s">
        <v>210</v>
      </c>
      <c r="C13" s="162"/>
      <c r="D13" s="161"/>
      <c r="E13" s="160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153"/>
      <c r="S13" s="153" t="s">
        <v>212</v>
      </c>
      <c r="T13" s="159"/>
    </row>
    <row r="14" spans="1:20" s="148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153" t="s">
        <v>213</v>
      </c>
      <c r="S14" s="153"/>
      <c r="T14" s="153"/>
    </row>
    <row r="15" spans="1:20" s="148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153" t="s">
        <v>23</v>
      </c>
      <c r="S15" s="153"/>
      <c r="T15" s="153"/>
    </row>
    <row r="16" spans="1:20" s="148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153" t="s">
        <v>32</v>
      </c>
      <c r="S16" s="153"/>
      <c r="T16" s="153"/>
    </row>
    <row r="17" spans="1:20" s="148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153" t="s">
        <v>30</v>
      </c>
      <c r="S17" s="153"/>
      <c r="T17" s="153"/>
    </row>
    <row r="18" spans="1:20" s="148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3" t="s">
        <v>217</v>
      </c>
      <c r="S18" s="153"/>
      <c r="T18" s="153"/>
    </row>
    <row r="19" spans="1:20" s="148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153"/>
      <c r="S19" s="153" t="s">
        <v>216</v>
      </c>
      <c r="T19" s="153"/>
    </row>
    <row r="20" spans="1:20" s="148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153" t="s">
        <v>219</v>
      </c>
      <c r="S20" s="153"/>
      <c r="T20" s="153"/>
    </row>
    <row r="21" spans="1:20" s="148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153" t="s">
        <v>79</v>
      </c>
      <c r="S21" s="153"/>
      <c r="T21" s="153"/>
    </row>
    <row r="22" spans="1:20" s="148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153" t="s">
        <v>27</v>
      </c>
      <c r="S22" s="153"/>
      <c r="T22" s="153"/>
    </row>
    <row r="23" spans="1:20" s="148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153" t="s">
        <v>221</v>
      </c>
      <c r="S23" s="153"/>
      <c r="T23" s="153"/>
    </row>
    <row r="24" spans="1:20" s="148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153" t="s">
        <v>25</v>
      </c>
      <c r="S24" s="153"/>
      <c r="T24" s="153"/>
    </row>
    <row r="25" spans="1:20" s="148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153" t="s">
        <v>21</v>
      </c>
      <c r="S25" s="153"/>
      <c r="T25" s="153"/>
    </row>
    <row r="26" spans="1:20" s="148" customFormat="1" ht="15.7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0" s="148" customFormat="1" ht="15.7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0" s="148" customFormat="1" ht="15.7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0" s="148" customFormat="1" ht="3" customHeight="1">
      <c r="A29" s="150"/>
      <c r="B29" s="150"/>
      <c r="C29" s="150"/>
      <c r="D29" s="150"/>
      <c r="E29" s="152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0"/>
      <c r="S29" s="150"/>
      <c r="T29" s="150"/>
    </row>
    <row r="30" spans="1:20" s="148" customFormat="1" ht="3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s="148" customFormat="1" ht="21" customHeight="1">
      <c r="C31" s="148" t="s">
        <v>341</v>
      </c>
      <c r="G31" s="147"/>
      <c r="H31" s="147"/>
    </row>
    <row r="32" spans="1:20" s="148" customFormat="1">
      <c r="C32" s="148" t="s">
        <v>340</v>
      </c>
      <c r="G32" s="147"/>
      <c r="H32" s="147"/>
    </row>
    <row r="33" spans="5:28" s="148" customFormat="1" ht="17.399999999999999"/>
    <row r="34" spans="5:28" s="148" customFormat="1" ht="17.399999999999999"/>
    <row r="35" spans="5:28" s="148" customFormat="1" ht="17.399999999999999"/>
    <row r="36" spans="5:28" s="148" customFormat="1" ht="17.399999999999999"/>
    <row r="37" spans="5:28" s="148" customFormat="1" ht="17.399999999999999"/>
    <row r="38" spans="5:28" s="148" customFormat="1" ht="17.399999999999999">
      <c r="E38" s="148" t="s">
        <v>125</v>
      </c>
    </row>
    <row r="39" spans="5:28" s="148" customFormat="1" ht="17.399999999999999"/>
    <row r="40" spans="5:28">
      <c r="Q40" s="148"/>
      <c r="Z40" s="148"/>
      <c r="AA40" s="148"/>
      <c r="AB40" s="148"/>
    </row>
    <row r="41" spans="5:28">
      <c r="Q41" s="148"/>
    </row>
    <row r="42" spans="5:28">
      <c r="Q42" s="148"/>
    </row>
    <row r="43" spans="5:28">
      <c r="Q43" s="148"/>
    </row>
    <row r="44" spans="5:28">
      <c r="K44" s="148"/>
      <c r="L44" s="148"/>
      <c r="Q44" s="148"/>
    </row>
    <row r="45" spans="5:28">
      <c r="K45" s="148"/>
      <c r="L45" s="148"/>
      <c r="Q45" s="148"/>
    </row>
    <row r="46" spans="5:28">
      <c r="K46" s="148"/>
      <c r="L46" s="148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30"/>
  <sheetViews>
    <sheetView showGridLines="0" topLeftCell="K1" workbookViewId="0">
      <selection activeCell="U2" sqref="U2"/>
    </sheetView>
  </sheetViews>
  <sheetFormatPr defaultColWidth="11.25" defaultRowHeight="18"/>
  <cols>
    <col min="1" max="1" width="4.25" style="147" customWidth="1"/>
    <col min="2" max="2" width="6.375" style="147" customWidth="1"/>
    <col min="3" max="3" width="4.625" style="147" customWidth="1"/>
    <col min="4" max="4" width="2.25" style="147" customWidth="1"/>
    <col min="5" max="5" width="7.375" style="147" customWidth="1"/>
    <col min="6" max="6" width="7.125" style="147" customWidth="1"/>
    <col min="7" max="7" width="15" style="147" customWidth="1"/>
    <col min="8" max="8" width="7" style="147" customWidth="1"/>
    <col min="9" max="9" width="7.375" style="147" customWidth="1"/>
    <col min="10" max="10" width="15.25" style="147" customWidth="1"/>
    <col min="11" max="11" width="6.875" style="147" customWidth="1"/>
    <col min="12" max="12" width="7.375" style="147" customWidth="1"/>
    <col min="13" max="13" width="15.125" style="147" customWidth="1"/>
    <col min="14" max="14" width="6.5" style="147" customWidth="1"/>
    <col min="15" max="15" width="7.5" style="147" customWidth="1"/>
    <col min="16" max="16" width="15.125" style="147" customWidth="1"/>
    <col min="17" max="17" width="1.25" style="147" customWidth="1"/>
    <col min="18" max="18" width="16.125" style="147" customWidth="1"/>
    <col min="19" max="19" width="2.5" style="147" customWidth="1"/>
    <col min="20" max="20" width="5.625" style="147" customWidth="1"/>
    <col min="21" max="16384" width="11.25" style="147"/>
  </cols>
  <sheetData>
    <row r="1" spans="1:18" s="176" customFormat="1">
      <c r="B1" s="177" t="s">
        <v>348</v>
      </c>
      <c r="C1" s="174"/>
      <c r="D1" s="177" t="s">
        <v>347</v>
      </c>
    </row>
    <row r="2" spans="1:18" s="172" customFormat="1">
      <c r="B2" s="176" t="s">
        <v>349</v>
      </c>
      <c r="C2" s="174"/>
      <c r="D2" s="175" t="s">
        <v>346</v>
      </c>
    </row>
    <row r="3" spans="1:18" s="172" customFormat="1" ht="3" customHeight="1">
      <c r="B3" s="173"/>
      <c r="C3" s="174"/>
      <c r="D3" s="173"/>
    </row>
    <row r="4" spans="1:18" s="157" customFormat="1" ht="19.5" customHeight="1">
      <c r="A4" s="409" t="s">
        <v>78</v>
      </c>
      <c r="B4" s="409"/>
      <c r="C4" s="409"/>
      <c r="D4" s="410"/>
      <c r="E4" s="415" t="s">
        <v>51</v>
      </c>
      <c r="F4" s="416"/>
      <c r="G4" s="416"/>
      <c r="H4" s="416"/>
      <c r="I4" s="416"/>
      <c r="J4" s="417"/>
      <c r="K4" s="415" t="s">
        <v>50</v>
      </c>
      <c r="L4" s="416"/>
      <c r="M4" s="416"/>
      <c r="N4" s="416"/>
      <c r="O4" s="416"/>
      <c r="P4" s="417"/>
      <c r="Q4" s="200"/>
      <c r="R4" s="409" t="s">
        <v>77</v>
      </c>
    </row>
    <row r="5" spans="1:18" s="157" customFormat="1" ht="21.75" customHeight="1">
      <c r="A5" s="411"/>
      <c r="B5" s="411"/>
      <c r="C5" s="411"/>
      <c r="D5" s="412"/>
      <c r="E5" s="415" t="s">
        <v>48</v>
      </c>
      <c r="F5" s="416"/>
      <c r="G5" s="417"/>
      <c r="H5" s="415" t="s">
        <v>47</v>
      </c>
      <c r="I5" s="416"/>
      <c r="J5" s="417"/>
      <c r="K5" s="415" t="s">
        <v>48</v>
      </c>
      <c r="L5" s="416"/>
      <c r="M5" s="417"/>
      <c r="N5" s="415" t="s">
        <v>47</v>
      </c>
      <c r="O5" s="416"/>
      <c r="P5" s="417"/>
      <c r="Q5" s="181"/>
      <c r="R5" s="411"/>
    </row>
    <row r="6" spans="1:18" s="157" customFormat="1" ht="19.5" customHeight="1">
      <c r="A6" s="411"/>
      <c r="B6" s="411"/>
      <c r="C6" s="411"/>
      <c r="D6" s="412"/>
      <c r="E6" s="418" t="s">
        <v>46</v>
      </c>
      <c r="F6" s="419"/>
      <c r="G6" s="197" t="s">
        <v>76</v>
      </c>
      <c r="H6" s="418" t="s">
        <v>46</v>
      </c>
      <c r="I6" s="419"/>
      <c r="J6" s="197" t="s">
        <v>76</v>
      </c>
      <c r="K6" s="418" t="s">
        <v>46</v>
      </c>
      <c r="L6" s="419"/>
      <c r="M6" s="197" t="s">
        <v>76</v>
      </c>
      <c r="N6" s="418" t="s">
        <v>46</v>
      </c>
      <c r="O6" s="419"/>
      <c r="P6" s="197" t="s">
        <v>76</v>
      </c>
      <c r="Q6" s="181"/>
      <c r="R6" s="411"/>
    </row>
    <row r="7" spans="1:18" s="157" customFormat="1" ht="15.6">
      <c r="A7" s="411"/>
      <c r="B7" s="411"/>
      <c r="C7" s="411"/>
      <c r="D7" s="412"/>
      <c r="E7" s="420" t="s">
        <v>44</v>
      </c>
      <c r="F7" s="421"/>
      <c r="G7" s="196" t="s">
        <v>75</v>
      </c>
      <c r="H7" s="420" t="s">
        <v>44</v>
      </c>
      <c r="I7" s="421"/>
      <c r="J7" s="196" t="s">
        <v>75</v>
      </c>
      <c r="K7" s="420" t="s">
        <v>44</v>
      </c>
      <c r="L7" s="421"/>
      <c r="M7" s="196" t="s">
        <v>75</v>
      </c>
      <c r="N7" s="420" t="s">
        <v>44</v>
      </c>
      <c r="O7" s="421"/>
      <c r="P7" s="196" t="s">
        <v>75</v>
      </c>
      <c r="Q7" s="181"/>
      <c r="R7" s="411"/>
    </row>
    <row r="8" spans="1:18" s="157" customFormat="1" ht="20.25" customHeight="1">
      <c r="A8" s="411"/>
      <c r="B8" s="411"/>
      <c r="C8" s="411"/>
      <c r="D8" s="412"/>
      <c r="E8" s="197"/>
      <c r="F8" s="199"/>
      <c r="G8" s="196" t="s">
        <v>73</v>
      </c>
      <c r="H8" s="197"/>
      <c r="I8" s="197"/>
      <c r="J8" s="198" t="s">
        <v>73</v>
      </c>
      <c r="K8" s="197"/>
      <c r="L8" s="197"/>
      <c r="M8" s="196" t="s">
        <v>73</v>
      </c>
      <c r="N8" s="197"/>
      <c r="O8" s="197"/>
      <c r="P8" s="196" t="s">
        <v>73</v>
      </c>
      <c r="Q8" s="181"/>
      <c r="R8" s="411"/>
    </row>
    <row r="9" spans="1:18" s="157" customFormat="1" ht="16.5" customHeight="1">
      <c r="A9" s="411"/>
      <c r="B9" s="411"/>
      <c r="C9" s="411"/>
      <c r="D9" s="412"/>
      <c r="E9" s="196" t="s">
        <v>42</v>
      </c>
      <c r="F9" s="196" t="s">
        <v>74</v>
      </c>
      <c r="G9" s="196" t="s">
        <v>4</v>
      </c>
      <c r="H9" s="196" t="s">
        <v>42</v>
      </c>
      <c r="I9" s="196" t="s">
        <v>74</v>
      </c>
      <c r="J9" s="196" t="s">
        <v>4</v>
      </c>
      <c r="K9" s="196" t="s">
        <v>42</v>
      </c>
      <c r="L9" s="196" t="s">
        <v>74</v>
      </c>
      <c r="M9" s="196" t="s">
        <v>4</v>
      </c>
      <c r="N9" s="196" t="s">
        <v>42</v>
      </c>
      <c r="O9" s="196" t="s">
        <v>74</v>
      </c>
      <c r="P9" s="196" t="s">
        <v>4</v>
      </c>
      <c r="Q9" s="193"/>
      <c r="R9" s="411"/>
    </row>
    <row r="10" spans="1:18" s="157" customFormat="1" ht="16.5" customHeight="1">
      <c r="A10" s="413"/>
      <c r="B10" s="413"/>
      <c r="C10" s="413"/>
      <c r="D10" s="414"/>
      <c r="E10" s="195" t="s">
        <v>40</v>
      </c>
      <c r="F10" s="195" t="s">
        <v>39</v>
      </c>
      <c r="G10" s="195" t="s">
        <v>38</v>
      </c>
      <c r="H10" s="195" t="s">
        <v>40</v>
      </c>
      <c r="I10" s="195" t="s">
        <v>39</v>
      </c>
      <c r="J10" s="195" t="s">
        <v>38</v>
      </c>
      <c r="K10" s="195" t="s">
        <v>40</v>
      </c>
      <c r="L10" s="195" t="s">
        <v>39</v>
      </c>
      <c r="M10" s="195" t="s">
        <v>38</v>
      </c>
      <c r="N10" s="195" t="s">
        <v>40</v>
      </c>
      <c r="O10" s="195" t="s">
        <v>39</v>
      </c>
      <c r="P10" s="195" t="s">
        <v>38</v>
      </c>
      <c r="Q10" s="194"/>
      <c r="R10" s="413"/>
    </row>
    <row r="11" spans="1:18" s="186" customFormat="1" ht="24.9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188" t="s">
        <v>71</v>
      </c>
      <c r="R11" s="187"/>
    </row>
    <row r="12" spans="1:18" s="148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181"/>
      <c r="R12" s="192" t="s">
        <v>69</v>
      </c>
    </row>
    <row r="13" spans="1:18" s="148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181"/>
      <c r="R13" s="181" t="s">
        <v>226</v>
      </c>
    </row>
    <row r="14" spans="1:18" s="148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181" t="s">
        <v>67</v>
      </c>
    </row>
    <row r="15" spans="1:18" s="148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181" t="s">
        <v>65</v>
      </c>
    </row>
    <row r="16" spans="1:18" s="148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181" t="s">
        <v>19</v>
      </c>
    </row>
    <row r="17" spans="1:18" s="186" customFormat="1" ht="24.9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188" t="s">
        <v>63</v>
      </c>
      <c r="R17" s="187"/>
    </row>
    <row r="18" spans="1:18" s="148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181"/>
      <c r="R18" s="181" t="s">
        <v>61</v>
      </c>
    </row>
    <row r="19" spans="1:18" s="148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181"/>
      <c r="R19" s="181" t="s">
        <v>59</v>
      </c>
    </row>
    <row r="20" spans="1:18" s="148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181" t="s">
        <v>57</v>
      </c>
    </row>
    <row r="21" spans="1:18" s="148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181" t="s">
        <v>55</v>
      </c>
    </row>
    <row r="22" spans="1:18" s="148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</row>
    <row r="23" spans="1:18" s="148" customFormat="1" ht="3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18" s="148" customFormat="1">
      <c r="B24" s="157" t="s">
        <v>345</v>
      </c>
      <c r="F24" s="147"/>
      <c r="G24" s="147"/>
    </row>
    <row r="25" spans="1:18" s="148" customFormat="1" ht="18" customHeight="1">
      <c r="B25" s="157" t="s">
        <v>344</v>
      </c>
      <c r="F25" s="147"/>
      <c r="G25" s="147"/>
    </row>
    <row r="26" spans="1:18" s="148" customFormat="1" ht="17.399999999999999"/>
    <row r="27" spans="1:18" s="148" customFormat="1" ht="17.399999999999999"/>
    <row r="28" spans="1:18" s="148" customFormat="1" ht="17.399999999999999"/>
    <row r="29" spans="1:18" s="148" customFormat="1" ht="17.399999999999999"/>
    <row r="30" spans="1:18" s="148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abSelected="1" topLeftCell="H1" zoomScaleNormal="100" workbookViewId="0">
      <selection activeCell="R9" sqref="R9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3.75" style="19" customWidth="1"/>
    <col min="5" max="10" width="11.875" style="19" customWidth="1"/>
    <col min="11" max="14" width="11.125" style="19" customWidth="1"/>
    <col min="15" max="15" width="2.25" style="6" customWidth="1"/>
    <col min="16" max="16" width="4.125" style="6" customWidth="1"/>
    <col min="17" max="16384" width="9.125" style="6"/>
  </cols>
  <sheetData>
    <row r="1" spans="1:17" s="3" customFormat="1">
      <c r="A1" s="1"/>
      <c r="B1" s="1" t="s">
        <v>334</v>
      </c>
      <c r="C1" s="2"/>
      <c r="D1" s="1" t="s">
        <v>350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335</v>
      </c>
      <c r="C2" s="2"/>
      <c r="D2" s="1" t="s">
        <v>351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38" customFormat="1" ht="17.25" customHeight="1">
      <c r="A4" s="365" t="s">
        <v>201</v>
      </c>
      <c r="B4" s="365"/>
      <c r="C4" s="365"/>
      <c r="D4" s="366"/>
      <c r="E4" s="244"/>
      <c r="F4" s="243"/>
      <c r="G4" s="244"/>
      <c r="H4" s="243"/>
      <c r="I4" s="244"/>
      <c r="J4" s="243"/>
      <c r="K4" s="296" t="s">
        <v>137</v>
      </c>
      <c r="L4" s="355"/>
      <c r="M4" s="355"/>
      <c r="N4" s="355"/>
      <c r="O4" s="215"/>
    </row>
    <row r="5" spans="1:17" s="238" customFormat="1" ht="21" customHeight="1">
      <c r="A5" s="367"/>
      <c r="B5" s="367"/>
      <c r="C5" s="367"/>
      <c r="D5" s="368"/>
      <c r="E5" s="359">
        <v>2558</v>
      </c>
      <c r="F5" s="360"/>
      <c r="G5" s="359">
        <v>2559</v>
      </c>
      <c r="H5" s="360"/>
      <c r="I5" s="359">
        <v>2560</v>
      </c>
      <c r="J5" s="360"/>
      <c r="K5" s="298" t="s">
        <v>202</v>
      </c>
      <c r="L5" s="356"/>
      <c r="M5" s="356"/>
      <c r="N5" s="356"/>
      <c r="O5" s="215"/>
    </row>
    <row r="6" spans="1:17" s="238" customFormat="1" ht="21" customHeight="1">
      <c r="A6" s="367"/>
      <c r="B6" s="367"/>
      <c r="C6" s="367"/>
      <c r="D6" s="368"/>
      <c r="E6" s="361" t="s">
        <v>228</v>
      </c>
      <c r="F6" s="362"/>
      <c r="G6" s="361" t="s">
        <v>229</v>
      </c>
      <c r="H6" s="362"/>
      <c r="I6" s="361" t="s">
        <v>352</v>
      </c>
      <c r="J6" s="362"/>
      <c r="K6" s="357" t="s">
        <v>333</v>
      </c>
      <c r="L6" s="358"/>
      <c r="M6" s="357" t="s">
        <v>359</v>
      </c>
      <c r="N6" s="358"/>
      <c r="O6" s="215"/>
    </row>
    <row r="7" spans="1:17" s="238" customFormat="1" ht="20.25" customHeight="1">
      <c r="A7" s="367"/>
      <c r="B7" s="367"/>
      <c r="C7" s="367"/>
      <c r="D7" s="368"/>
      <c r="E7" s="242" t="s">
        <v>5</v>
      </c>
      <c r="F7" s="242" t="s">
        <v>7</v>
      </c>
      <c r="G7" s="242" t="s">
        <v>5</v>
      </c>
      <c r="H7" s="242" t="s">
        <v>7</v>
      </c>
      <c r="I7" s="242" t="s">
        <v>5</v>
      </c>
      <c r="J7" s="242" t="s">
        <v>7</v>
      </c>
      <c r="K7" s="242" t="s">
        <v>5</v>
      </c>
      <c r="L7" s="242" t="s">
        <v>7</v>
      </c>
      <c r="M7" s="242" t="s">
        <v>5</v>
      </c>
      <c r="N7" s="241" t="s">
        <v>7</v>
      </c>
      <c r="O7" s="215"/>
    </row>
    <row r="8" spans="1:17" s="238" customFormat="1" ht="20.25" customHeight="1">
      <c r="A8" s="369"/>
      <c r="B8" s="369"/>
      <c r="C8" s="369"/>
      <c r="D8" s="370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3" t="s">
        <v>18</v>
      </c>
      <c r="O8" s="215"/>
    </row>
    <row r="9" spans="1:17" s="238" customFormat="1" ht="9" customHeight="1">
      <c r="A9" s="240"/>
      <c r="B9" s="240"/>
      <c r="C9" s="240"/>
      <c r="D9" s="239"/>
      <c r="E9" s="27"/>
      <c r="F9" s="27"/>
      <c r="G9" s="27"/>
      <c r="H9" s="27"/>
      <c r="I9" s="27"/>
      <c r="J9" s="27"/>
      <c r="K9" s="27"/>
      <c r="L9" s="136"/>
      <c r="M9" s="136"/>
      <c r="N9" s="136"/>
      <c r="O9" s="215"/>
    </row>
    <row r="10" spans="1:17" s="223" customFormat="1" ht="25.5" customHeight="1">
      <c r="A10" s="294" t="s">
        <v>192</v>
      </c>
      <c r="B10" s="294"/>
      <c r="C10" s="294"/>
      <c r="D10" s="295"/>
      <c r="E10" s="423">
        <v>7594</v>
      </c>
      <c r="F10" s="423">
        <v>216709</v>
      </c>
      <c r="G10" s="423">
        <v>7324</v>
      </c>
      <c r="H10" s="423">
        <v>214883</v>
      </c>
      <c r="I10" s="423">
        <v>8783</v>
      </c>
      <c r="J10" s="423">
        <v>237031</v>
      </c>
      <c r="K10" s="426">
        <v>-3.5554385040821703</v>
      </c>
      <c r="L10" s="427">
        <v>-0.84260459879377414</v>
      </c>
      <c r="M10" s="427">
        <v>19.920808301474604</v>
      </c>
      <c r="N10" s="427">
        <v>10.30700427674595</v>
      </c>
      <c r="O10" s="424">
        <v>19.920808301474604</v>
      </c>
      <c r="P10" s="424"/>
    </row>
    <row r="11" spans="1:17" s="237" customFormat="1" ht="30.75" customHeight="1">
      <c r="A11" s="363" t="s">
        <v>11</v>
      </c>
      <c r="B11" s="363"/>
      <c r="C11" s="363"/>
      <c r="D11" s="364"/>
      <c r="E11" s="422">
        <v>3318</v>
      </c>
      <c r="F11" s="422">
        <v>7260</v>
      </c>
      <c r="G11" s="422">
        <v>3097</v>
      </c>
      <c r="H11" s="422">
        <v>6824</v>
      </c>
      <c r="I11" s="422">
        <v>4013</v>
      </c>
      <c r="J11" s="422">
        <v>8331</v>
      </c>
      <c r="K11" s="426">
        <v>-6.6606389391199521</v>
      </c>
      <c r="L11" s="427">
        <v>-6.0055096418732781</v>
      </c>
      <c r="M11" s="427">
        <v>29.577010009686795</v>
      </c>
      <c r="N11" s="427">
        <v>22.083821805392731</v>
      </c>
      <c r="O11" s="425">
        <v>29.577010009686795</v>
      </c>
      <c r="P11" s="425"/>
      <c r="Q11" s="65"/>
    </row>
    <row r="12" spans="1:17" s="237" customFormat="1" ht="30.75" customHeight="1">
      <c r="A12" s="353" t="s">
        <v>12</v>
      </c>
      <c r="B12" s="353"/>
      <c r="C12" s="353"/>
      <c r="D12" s="354"/>
      <c r="E12" s="422">
        <v>1847</v>
      </c>
      <c r="F12" s="422">
        <v>12610</v>
      </c>
      <c r="G12" s="422">
        <v>1766</v>
      </c>
      <c r="H12" s="422">
        <v>12130</v>
      </c>
      <c r="I12" s="422">
        <v>2013</v>
      </c>
      <c r="J12" s="422">
        <v>13821</v>
      </c>
      <c r="K12" s="426">
        <v>-4.3854899837574441</v>
      </c>
      <c r="L12" s="427">
        <v>-3.8065027755749403</v>
      </c>
      <c r="M12" s="427">
        <v>13.986409966024915</v>
      </c>
      <c r="N12" s="427">
        <v>13.940643033800495</v>
      </c>
      <c r="O12" s="425">
        <v>13.986409966024915</v>
      </c>
      <c r="P12" s="425"/>
      <c r="Q12" s="65"/>
    </row>
    <row r="13" spans="1:17" s="236" customFormat="1" ht="30.75" customHeight="1">
      <c r="A13" s="353" t="s">
        <v>13</v>
      </c>
      <c r="B13" s="353"/>
      <c r="C13" s="353"/>
      <c r="D13" s="354"/>
      <c r="E13" s="422">
        <v>971</v>
      </c>
      <c r="F13" s="422">
        <v>13131</v>
      </c>
      <c r="G13" s="422">
        <v>980</v>
      </c>
      <c r="H13" s="422">
        <v>13357</v>
      </c>
      <c r="I13" s="422">
        <v>1116</v>
      </c>
      <c r="J13" s="422">
        <v>15114</v>
      </c>
      <c r="K13" s="426">
        <v>0.92687950566426369</v>
      </c>
      <c r="L13" s="427">
        <v>1.7211179651207067</v>
      </c>
      <c r="M13" s="427">
        <v>13.877551020408163</v>
      </c>
      <c r="N13" s="427">
        <v>13.154151381298195</v>
      </c>
      <c r="O13" s="425">
        <v>13.877551020408163</v>
      </c>
      <c r="P13" s="425"/>
    </row>
    <row r="14" spans="1:17" s="236" customFormat="1" ht="30.75" customHeight="1">
      <c r="A14" s="353" t="s">
        <v>14</v>
      </c>
      <c r="B14" s="353"/>
      <c r="C14" s="353"/>
      <c r="D14" s="354"/>
      <c r="E14" s="422">
        <v>940</v>
      </c>
      <c r="F14" s="422">
        <v>30182</v>
      </c>
      <c r="G14" s="422">
        <v>949</v>
      </c>
      <c r="H14" s="422">
        <v>30606</v>
      </c>
      <c r="I14" s="422">
        <v>1023</v>
      </c>
      <c r="J14" s="422">
        <v>32453</v>
      </c>
      <c r="K14" s="426">
        <v>0.95744680851063835</v>
      </c>
      <c r="L14" s="427">
        <v>1.4048108143926843</v>
      </c>
      <c r="M14" s="427">
        <v>7.7976817702845098</v>
      </c>
      <c r="N14" s="427">
        <v>6.0347644252760899</v>
      </c>
      <c r="O14" s="425">
        <v>7.7976817702845098</v>
      </c>
      <c r="P14" s="425"/>
    </row>
    <row r="15" spans="1:17" s="236" customFormat="1" ht="30.75" customHeight="1">
      <c r="A15" s="353" t="s">
        <v>126</v>
      </c>
      <c r="B15" s="353"/>
      <c r="C15" s="353"/>
      <c r="D15" s="354"/>
      <c r="E15" s="422">
        <v>211</v>
      </c>
      <c r="F15" s="422">
        <v>14587</v>
      </c>
      <c r="G15" s="422">
        <v>218</v>
      </c>
      <c r="H15" s="422">
        <v>15029</v>
      </c>
      <c r="I15" s="422">
        <v>272</v>
      </c>
      <c r="J15" s="422">
        <v>18971</v>
      </c>
      <c r="K15" s="426">
        <v>3.3175355450236967</v>
      </c>
      <c r="L15" s="427">
        <v>3.0300952903270035</v>
      </c>
      <c r="M15" s="427">
        <v>24.770642201834864</v>
      </c>
      <c r="N15" s="427">
        <v>26.229290039257435</v>
      </c>
      <c r="O15" s="425">
        <v>24.770642201834864</v>
      </c>
      <c r="P15" s="425"/>
    </row>
    <row r="16" spans="1:17" s="236" customFormat="1" ht="30.75" customHeight="1">
      <c r="A16" s="353" t="s">
        <v>15</v>
      </c>
      <c r="B16" s="353"/>
      <c r="C16" s="353"/>
      <c r="D16" s="354"/>
      <c r="E16" s="422">
        <v>207</v>
      </c>
      <c r="F16" s="422">
        <v>35466</v>
      </c>
      <c r="G16" s="422">
        <v>214</v>
      </c>
      <c r="H16" s="422">
        <v>36374</v>
      </c>
      <c r="I16" s="422">
        <v>232</v>
      </c>
      <c r="J16" s="422">
        <v>39595</v>
      </c>
      <c r="K16" s="426">
        <v>3.3816425120772946</v>
      </c>
      <c r="L16" s="427">
        <v>2.5601984999718042</v>
      </c>
      <c r="M16" s="427">
        <v>8.4112149532710276</v>
      </c>
      <c r="N16" s="427">
        <v>8.855226260515753</v>
      </c>
      <c r="O16" s="425">
        <v>8.4112149532710276</v>
      </c>
      <c r="P16" s="425"/>
    </row>
    <row r="17" spans="1:16" s="236" customFormat="1" ht="30.75" customHeight="1">
      <c r="A17" s="353" t="s">
        <v>16</v>
      </c>
      <c r="B17" s="353"/>
      <c r="C17" s="353"/>
      <c r="D17" s="354"/>
      <c r="E17" s="422">
        <v>41</v>
      </c>
      <c r="F17" s="422">
        <v>16014</v>
      </c>
      <c r="G17" s="422">
        <v>41</v>
      </c>
      <c r="H17" s="422">
        <v>15803</v>
      </c>
      <c r="I17" s="422">
        <v>54</v>
      </c>
      <c r="J17" s="422">
        <v>20697</v>
      </c>
      <c r="K17" s="426">
        <v>0</v>
      </c>
      <c r="L17" s="427">
        <v>-1.3175971025352817</v>
      </c>
      <c r="M17" s="427">
        <v>31.707317073170731</v>
      </c>
      <c r="N17" s="427">
        <v>30.968803391761057</v>
      </c>
      <c r="O17" s="425">
        <v>31.707317073170731</v>
      </c>
      <c r="P17" s="425"/>
    </row>
    <row r="18" spans="1:16" s="236" customFormat="1" ht="30.75" customHeight="1">
      <c r="A18" s="353" t="s">
        <v>17</v>
      </c>
      <c r="B18" s="353"/>
      <c r="C18" s="353"/>
      <c r="D18" s="354"/>
      <c r="E18" s="422">
        <v>33</v>
      </c>
      <c r="F18" s="422">
        <v>22423</v>
      </c>
      <c r="G18" s="422">
        <v>34</v>
      </c>
      <c r="H18" s="422">
        <v>23123</v>
      </c>
      <c r="I18" s="422">
        <v>35</v>
      </c>
      <c r="J18" s="422">
        <v>23139</v>
      </c>
      <c r="K18" s="426">
        <v>3.0303030303030303</v>
      </c>
      <c r="L18" s="427">
        <v>3.1217945859162466</v>
      </c>
      <c r="M18" s="427">
        <v>2.9411764705882355</v>
      </c>
      <c r="N18" s="427">
        <v>6.9195173636638838E-2</v>
      </c>
      <c r="O18" s="425">
        <v>2.9411764705882355</v>
      </c>
      <c r="P18" s="425"/>
    </row>
    <row r="19" spans="1:16" s="236" customFormat="1" ht="30.75" customHeight="1">
      <c r="A19" s="351" t="s">
        <v>138</v>
      </c>
      <c r="B19" s="351"/>
      <c r="C19" s="351"/>
      <c r="D19" s="352"/>
      <c r="E19" s="422">
        <v>26</v>
      </c>
      <c r="F19" s="422">
        <v>65036</v>
      </c>
      <c r="G19" s="422">
        <v>25</v>
      </c>
      <c r="H19" s="422">
        <v>61637</v>
      </c>
      <c r="I19" s="422">
        <v>25</v>
      </c>
      <c r="J19" s="422">
        <v>64910</v>
      </c>
      <c r="K19" s="426">
        <v>-3.8461538461538463</v>
      </c>
      <c r="L19" s="427">
        <v>-5.2263361830370876</v>
      </c>
      <c r="M19" s="427">
        <v>0</v>
      </c>
      <c r="N19" s="427">
        <v>5.3101221668802827</v>
      </c>
      <c r="O19" s="425">
        <v>0</v>
      </c>
      <c r="P19" s="425"/>
    </row>
    <row r="20" spans="1:16" s="8" customFormat="1" ht="2.25" customHeight="1">
      <c r="A20" s="12"/>
      <c r="B20" s="235"/>
      <c r="C20" s="235"/>
      <c r="D20" s="235"/>
      <c r="E20" s="234"/>
      <c r="F20" s="234"/>
      <c r="G20" s="234"/>
      <c r="H20" s="234"/>
      <c r="I20" s="234"/>
      <c r="J20" s="234"/>
      <c r="K20" s="234"/>
      <c r="L20" s="233"/>
      <c r="M20" s="233"/>
      <c r="N20" s="233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showGridLines="0" workbookViewId="0">
      <selection activeCell="C1" sqref="C1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395</v>
      </c>
      <c r="C1" s="2"/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396</v>
      </c>
      <c r="C2" s="2"/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H9" si="0">(F8-E8)*100/E8</f>
        <v>-8.7490961677512651</v>
      </c>
      <c r="I8" s="284">
        <f t="shared" ref="I8:I9" si="1">(G8-F8)*100/F8</f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H29" si="2">(F11-E11)*100/E11</f>
        <v>22.222222222222221</v>
      </c>
      <c r="I11" s="283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2"/>
        <v>2.1739130434782608</v>
      </c>
      <c r="I12" s="283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2"/>
        <v>3.5714285714285716</v>
      </c>
      <c r="I13" s="283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2"/>
        <v>10</v>
      </c>
      <c r="I14" s="283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2"/>
        <v>18.181818181818183</v>
      </c>
      <c r="I15" s="283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2"/>
        <v>24.444444444444443</v>
      </c>
      <c r="I16" s="283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2"/>
        <v>0</v>
      </c>
      <c r="I17" s="283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2"/>
        <v>6.25</v>
      </c>
      <c r="I18" s="283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2"/>
        <v>3.225806451612903</v>
      </c>
      <c r="I19" s="283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2"/>
        <v>60</v>
      </c>
      <c r="I20" s="283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2"/>
        <v>4.166666666666667</v>
      </c>
      <c r="I21" s="283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2"/>
        <v>13.888888888888889</v>
      </c>
      <c r="I22" s="283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2"/>
        <v>14.64968152866242</v>
      </c>
      <c r="I23" s="283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2"/>
        <v>10</v>
      </c>
      <c r="I24" s="283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2"/>
        <v>4.1237113402061851</v>
      </c>
      <c r="I25" s="283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2"/>
        <v>3.2608695652173911</v>
      </c>
      <c r="I26" s="283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2"/>
        <v>3.7037037037037037</v>
      </c>
      <c r="I27" s="283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2"/>
        <v>5.3639846743295019</v>
      </c>
      <c r="I28" s="283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2"/>
        <v>-35.193133047210303</v>
      </c>
      <c r="I29" s="283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0"/>
  <sheetViews>
    <sheetView showGridLines="0" topLeftCell="C1" workbookViewId="0">
      <selection activeCell="C1" sqref="C1"/>
    </sheetView>
  </sheetViews>
  <sheetFormatPr defaultColWidth="9.125" defaultRowHeight="18"/>
  <cols>
    <col min="1" max="1" width="1.75" style="19" customWidth="1"/>
    <col min="2" max="2" width="6" style="19" customWidth="1"/>
    <col min="3" max="3" width="5.375" style="19" customWidth="1"/>
    <col min="4" max="4" width="7" style="19" customWidth="1"/>
    <col min="5" max="5" width="23.125" style="19" customWidth="1"/>
    <col min="6" max="6" width="21.75" style="19" customWidth="1"/>
    <col min="7" max="7" width="14.625" style="19" customWidth="1"/>
    <col min="8" max="8" width="14.5" style="19" customWidth="1"/>
    <col min="9" max="9" width="12.625" style="19" customWidth="1"/>
    <col min="10" max="10" width="28.75" style="19" customWidth="1"/>
    <col min="11" max="11" width="2.75" style="6" customWidth="1"/>
    <col min="12" max="12" width="4.625" style="6" customWidth="1"/>
    <col min="13" max="16384" width="9.125" style="6"/>
  </cols>
  <sheetData>
    <row r="1" spans="1:11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1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1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201" t="s">
        <v>2</v>
      </c>
    </row>
    <row r="9" spans="1:11" s="8" customFormat="1" ht="18" customHeight="1">
      <c r="A9" s="72"/>
      <c r="B9" s="52" t="s">
        <v>298</v>
      </c>
      <c r="C9" s="51"/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</row>
    <row r="10" spans="1:11" s="8" customFormat="1" ht="18" customHeight="1">
      <c r="A10" s="51"/>
      <c r="B10" s="52" t="s">
        <v>296</v>
      </c>
      <c r="C10" s="51"/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</row>
    <row r="11" spans="1:11" s="8" customFormat="1" ht="18" customHeight="1">
      <c r="A11" s="51"/>
      <c r="B11" s="52" t="s">
        <v>294</v>
      </c>
      <c r="C11" s="51"/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</row>
    <row r="12" spans="1:11" s="8" customFormat="1" ht="18" customHeight="1">
      <c r="A12" s="51"/>
      <c r="B12" s="52" t="s">
        <v>292</v>
      </c>
      <c r="C12" s="51"/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</row>
    <row r="13" spans="1:11" s="8" customFormat="1" ht="18" customHeight="1">
      <c r="A13" s="51"/>
      <c r="B13" s="52" t="s">
        <v>290</v>
      </c>
      <c r="C13" s="51"/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</row>
    <row r="14" spans="1:11" s="8" customFormat="1" ht="18" customHeight="1">
      <c r="A14" s="51"/>
      <c r="B14" s="52" t="s">
        <v>288</v>
      </c>
      <c r="C14" s="51"/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</row>
    <row r="15" spans="1:11" s="8" customFormat="1" ht="18" customHeight="1">
      <c r="A15" s="51"/>
      <c r="B15" s="52" t="s">
        <v>286</v>
      </c>
      <c r="C15" s="51"/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</row>
    <row r="16" spans="1:11" s="8" customFormat="1" ht="18" customHeight="1">
      <c r="A16" s="51"/>
      <c r="B16" s="52" t="s">
        <v>284</v>
      </c>
      <c r="C16" s="51"/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</row>
    <row r="17" spans="1:10" s="8" customFormat="1" ht="18" customHeight="1">
      <c r="A17" s="51"/>
      <c r="B17" s="52" t="s">
        <v>282</v>
      </c>
      <c r="C17" s="51"/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</row>
    <row r="18" spans="1:10" s="8" customFormat="1" ht="18" customHeight="1">
      <c r="A18" s="51"/>
      <c r="B18" s="52" t="s">
        <v>280</v>
      </c>
      <c r="C18" s="51"/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</row>
    <row r="19" spans="1:10" s="8" customFormat="1" ht="18" customHeight="1">
      <c r="A19" s="51"/>
      <c r="B19" s="52" t="s">
        <v>278</v>
      </c>
      <c r="C19" s="51"/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</row>
    <row r="20" spans="1:10" s="8" customFormat="1" ht="18" customHeight="1">
      <c r="A20" s="51"/>
      <c r="B20" s="52" t="s">
        <v>276</v>
      </c>
      <c r="C20" s="51"/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</row>
    <row r="21" spans="1:10" s="8" customFormat="1" ht="18" customHeight="1">
      <c r="A21" s="51"/>
      <c r="B21" s="52" t="s">
        <v>274</v>
      </c>
      <c r="C21" s="51"/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</row>
    <row r="22" spans="1:10" s="8" customFormat="1" ht="18" customHeight="1">
      <c r="A22" s="51"/>
      <c r="B22" s="52" t="s">
        <v>272</v>
      </c>
      <c r="C22" s="51"/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</row>
    <row r="23" spans="1:10" ht="18" customHeight="1">
      <c r="A23" s="51"/>
      <c r="B23" s="52" t="s">
        <v>270</v>
      </c>
      <c r="C23" s="51"/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</row>
    <row r="24" spans="1:10" ht="18" customHeight="1">
      <c r="A24" s="51"/>
      <c r="B24" s="52" t="s">
        <v>268</v>
      </c>
      <c r="C24" s="51"/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</row>
    <row r="25" spans="1:10" ht="18" customHeight="1">
      <c r="A25" s="51"/>
      <c r="B25" s="52" t="s">
        <v>266</v>
      </c>
      <c r="C25" s="51"/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</row>
    <row r="26" spans="1:10" ht="18" customHeight="1">
      <c r="A26" s="51"/>
      <c r="B26" s="52" t="s">
        <v>264</v>
      </c>
      <c r="C26" s="51"/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</row>
    <row r="27" spans="1:10" ht="18" customHeight="1">
      <c r="A27" s="51"/>
      <c r="B27" s="52" t="s">
        <v>262</v>
      </c>
      <c r="C27" s="51"/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</row>
    <row r="28" spans="1:10" ht="9.75" customHeight="1">
      <c r="A28" s="51"/>
      <c r="B28" s="52"/>
      <c r="C28" s="51"/>
      <c r="D28" s="1"/>
      <c r="E28" s="70"/>
      <c r="F28" s="70"/>
      <c r="G28" s="69"/>
      <c r="H28" s="69"/>
      <c r="I28" s="69"/>
      <c r="J28" s="52"/>
    </row>
    <row r="29" spans="1:10">
      <c r="A29" s="1"/>
      <c r="B29" s="1" t="s">
        <v>338</v>
      </c>
      <c r="C29" s="2"/>
      <c r="D29" s="1" t="s">
        <v>391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390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</row>
    <row r="33" spans="1:10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</row>
    <row r="34" spans="1:10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1"/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0">
      <c r="A37" s="51"/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0">
      <c r="A38" s="51"/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0">
      <c r="A39" s="51"/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0">
      <c r="A40" s="51"/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0">
      <c r="A41" s="51"/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0">
      <c r="A42" s="51"/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0">
      <c r="A43" s="51"/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0">
      <c r="A44" s="51"/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0">
      <c r="A45" s="51"/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0">
      <c r="A46" s="51"/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0">
      <c r="A47" s="51"/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0">
      <c r="A48" s="51"/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0">
      <c r="A49" s="37"/>
      <c r="B49" s="37"/>
      <c r="C49" s="37"/>
      <c r="D49" s="50"/>
      <c r="E49" s="49"/>
      <c r="F49" s="49"/>
      <c r="G49" s="48"/>
      <c r="H49" s="48"/>
      <c r="I49" s="47"/>
      <c r="J49" s="37"/>
    </row>
    <row r="50" spans="1:10">
      <c r="A50" s="42"/>
      <c r="B50" s="42"/>
      <c r="C50" s="42"/>
      <c r="D50" s="46"/>
      <c r="E50" s="45"/>
      <c r="F50" s="45"/>
      <c r="G50" s="44"/>
      <c r="H50" s="44"/>
      <c r="I50" s="43"/>
      <c r="J50" s="42"/>
    </row>
    <row r="51" spans="1:10">
      <c r="A51" s="38"/>
      <c r="B51" s="38"/>
      <c r="C51" s="38"/>
      <c r="D51" s="38"/>
      <c r="E51" s="40"/>
      <c r="F51" s="40"/>
      <c r="G51" s="38"/>
      <c r="H51" s="38"/>
      <c r="I51" s="38"/>
      <c r="J51" s="38"/>
    </row>
    <row r="52" spans="1:10">
      <c r="A52" s="38"/>
      <c r="B52" s="41" t="s">
        <v>233</v>
      </c>
      <c r="C52" s="38"/>
      <c r="D52" s="38"/>
      <c r="E52" s="40"/>
      <c r="F52" s="40"/>
      <c r="G52" s="38"/>
      <c r="H52" s="38"/>
      <c r="I52" s="38"/>
      <c r="J52" s="38"/>
    </row>
    <row r="53" spans="1:10">
      <c r="A53" s="38"/>
      <c r="B53" s="38" t="s">
        <v>232</v>
      </c>
      <c r="C53" s="38"/>
      <c r="D53" s="38"/>
      <c r="E53" s="40"/>
      <c r="F53" s="40"/>
      <c r="G53" s="38"/>
      <c r="H53" s="38"/>
      <c r="I53" s="38"/>
      <c r="J53" s="38"/>
    </row>
    <row r="54" spans="1:10">
      <c r="A54" s="38"/>
      <c r="B54" s="38"/>
      <c r="C54" s="38"/>
      <c r="D54" s="38"/>
      <c r="E54" s="40"/>
      <c r="F54" s="40"/>
      <c r="G54" s="38"/>
      <c r="H54" s="38"/>
      <c r="I54" s="38"/>
      <c r="J54" s="38"/>
    </row>
    <row r="55" spans="1:10">
      <c r="A55" s="38"/>
      <c r="B55" s="38"/>
      <c r="C55" s="38"/>
      <c r="D55" s="38"/>
      <c r="E55" s="40"/>
      <c r="F55" s="40"/>
      <c r="G55" s="38"/>
      <c r="H55" s="38"/>
      <c r="I55" s="38"/>
      <c r="J55" s="38"/>
    </row>
    <row r="56" spans="1:10">
      <c r="A56" s="38"/>
      <c r="B56" s="38"/>
      <c r="C56" s="38"/>
      <c r="D56" s="38"/>
      <c r="E56" s="40"/>
      <c r="F56" s="40"/>
      <c r="G56" s="39"/>
      <c r="H56" s="39"/>
      <c r="I56" s="39"/>
      <c r="J56" s="38"/>
    </row>
    <row r="57" spans="1:10">
      <c r="A57" s="38"/>
      <c r="B57" s="38"/>
      <c r="C57" s="38"/>
      <c r="D57" s="38"/>
      <c r="E57" s="40"/>
      <c r="F57" s="40"/>
      <c r="G57" s="39"/>
      <c r="H57" s="39"/>
      <c r="I57" s="39"/>
      <c r="J57" s="38"/>
    </row>
    <row r="58" spans="1:10">
      <c r="A58" s="38"/>
      <c r="B58" s="38"/>
      <c r="C58" s="38"/>
      <c r="D58" s="38"/>
      <c r="E58" s="40"/>
      <c r="F58" s="40"/>
      <c r="G58" s="39"/>
      <c r="H58" s="39"/>
      <c r="I58" s="39"/>
      <c r="J58" s="38"/>
    </row>
    <row r="59" spans="1:10">
      <c r="A59" s="38"/>
      <c r="B59" s="38"/>
      <c r="C59" s="38"/>
      <c r="D59" s="38"/>
      <c r="E59" s="40"/>
      <c r="F59" s="40"/>
      <c r="G59" s="39"/>
      <c r="H59" s="39"/>
      <c r="I59" s="39"/>
      <c r="J59" s="38"/>
    </row>
    <row r="60" spans="1:10">
      <c r="A60" s="38"/>
      <c r="B60" s="38"/>
      <c r="C60" s="38"/>
      <c r="D60" s="38"/>
      <c r="E60" s="40"/>
      <c r="F60" s="40"/>
      <c r="G60" s="39"/>
      <c r="H60" s="39"/>
      <c r="I60" s="39"/>
      <c r="J60" s="38"/>
    </row>
    <row r="61" spans="1:10">
      <c r="A61" s="38"/>
      <c r="B61" s="38"/>
      <c r="C61" s="38"/>
      <c r="D61" s="38"/>
      <c r="E61" s="40"/>
      <c r="F61" s="40"/>
      <c r="G61" s="39"/>
      <c r="H61" s="39"/>
      <c r="I61" s="39"/>
      <c r="J61" s="38"/>
    </row>
    <row r="62" spans="1:10">
      <c r="A62" s="38"/>
      <c r="B62" s="38"/>
      <c r="C62" s="38"/>
      <c r="D62" s="38"/>
      <c r="E62" s="40"/>
      <c r="F62" s="40"/>
      <c r="G62" s="39"/>
      <c r="H62" s="39"/>
      <c r="I62" s="39"/>
      <c r="J62" s="38"/>
    </row>
    <row r="63" spans="1:10">
      <c r="A63" s="38"/>
      <c r="B63" s="38"/>
      <c r="C63" s="38"/>
      <c r="D63" s="38"/>
      <c r="E63" s="40"/>
      <c r="F63" s="40"/>
      <c r="G63" s="39"/>
      <c r="H63" s="39"/>
      <c r="I63" s="39"/>
      <c r="J63" s="38"/>
    </row>
    <row r="64" spans="1:10">
      <c r="A64" s="38"/>
      <c r="B64" s="38"/>
      <c r="C64" s="38"/>
      <c r="D64" s="38"/>
      <c r="E64" s="40"/>
      <c r="F64" s="40"/>
      <c r="G64" s="39"/>
      <c r="H64" s="39"/>
      <c r="I64" s="39"/>
      <c r="J64" s="38"/>
    </row>
    <row r="65" spans="1:10">
      <c r="A65" s="38"/>
      <c r="B65" s="38"/>
      <c r="C65" s="38"/>
      <c r="D65" s="38"/>
      <c r="E65" s="40"/>
      <c r="F65" s="40"/>
      <c r="G65" s="39"/>
      <c r="H65" s="39"/>
      <c r="I65" s="39"/>
      <c r="J65" s="38"/>
    </row>
    <row r="66" spans="1:10">
      <c r="A66" s="38"/>
      <c r="B66" s="38"/>
      <c r="C66" s="38"/>
      <c r="D66" s="38"/>
      <c r="E66" s="40"/>
      <c r="F66" s="40"/>
      <c r="G66" s="39"/>
      <c r="H66" s="39"/>
      <c r="I66" s="39"/>
      <c r="J66" s="38"/>
    </row>
    <row r="67" spans="1:10">
      <c r="A67" s="38"/>
      <c r="B67" s="38"/>
      <c r="C67" s="38"/>
      <c r="D67" s="38"/>
      <c r="E67" s="40"/>
      <c r="F67" s="40"/>
      <c r="G67" s="39"/>
      <c r="H67" s="39"/>
      <c r="I67" s="39"/>
      <c r="J67" s="38"/>
    </row>
    <row r="68" spans="1:10">
      <c r="A68" s="38"/>
      <c r="B68" s="38"/>
      <c r="C68" s="38"/>
      <c r="D68" s="38"/>
      <c r="E68" s="40"/>
      <c r="F68" s="40"/>
      <c r="G68" s="39"/>
      <c r="H68" s="39"/>
      <c r="I68" s="39"/>
      <c r="J68" s="38"/>
    </row>
    <row r="69" spans="1:10">
      <c r="A69" s="38"/>
      <c r="B69" s="38"/>
      <c r="C69" s="38"/>
      <c r="D69" s="38"/>
      <c r="E69" s="40"/>
      <c r="F69" s="40"/>
      <c r="G69" s="39"/>
      <c r="H69" s="39"/>
      <c r="I69" s="39"/>
      <c r="J69" s="38"/>
    </row>
    <row r="70" spans="1:10">
      <c r="A70" s="38"/>
      <c r="B70" s="38"/>
      <c r="C70" s="38"/>
      <c r="D70" s="38"/>
      <c r="E70" s="40"/>
      <c r="F70" s="40"/>
      <c r="G70" s="39"/>
      <c r="H70" s="39"/>
      <c r="I70" s="39"/>
      <c r="J70" s="38"/>
    </row>
  </sheetData>
  <mergeCells count="9">
    <mergeCell ref="G4:I4"/>
    <mergeCell ref="G5:I5"/>
    <mergeCell ref="A8:D8"/>
    <mergeCell ref="G32:I32"/>
    <mergeCell ref="A33:D34"/>
    <mergeCell ref="G33:I33"/>
    <mergeCell ref="J33:J34"/>
    <mergeCell ref="A5:D6"/>
    <mergeCell ref="J5:J6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J8" sqref="J8"/>
    </sheetView>
  </sheetViews>
  <sheetFormatPr defaultColWidth="9.125" defaultRowHeight="18"/>
  <cols>
    <col min="1" max="1" width="2" style="19" customWidth="1"/>
    <col min="2" max="2" width="6" style="19" customWidth="1"/>
    <col min="3" max="3" width="5.625" style="19" customWidth="1"/>
    <col min="4" max="4" width="0.625" style="19" customWidth="1"/>
    <col min="5" max="5" width="19.25" style="19" customWidth="1"/>
    <col min="6" max="6" width="12.75" style="19" customWidth="1"/>
    <col min="7" max="7" width="1.75" style="19" customWidth="1"/>
    <col min="8" max="8" width="12.75" style="19" customWidth="1"/>
    <col min="9" max="9" width="1.75" style="19" customWidth="1"/>
    <col min="10" max="10" width="12.75" style="19" customWidth="1"/>
    <col min="11" max="11" width="1.75" style="19" customWidth="1"/>
    <col min="12" max="12" width="12.75" style="19" customWidth="1"/>
    <col min="13" max="13" width="1.75" style="19" customWidth="1"/>
    <col min="14" max="14" width="12.75" style="19" customWidth="1"/>
    <col min="15" max="15" width="1.75" style="19" customWidth="1"/>
    <col min="16" max="16" width="0.625" style="19" customWidth="1"/>
    <col min="17" max="17" width="2.375" style="19" customWidth="1"/>
    <col min="18" max="18" width="33.75" style="6" customWidth="1"/>
    <col min="19" max="19" width="2.25" style="6" customWidth="1"/>
    <col min="20" max="20" width="4.125" style="6" customWidth="1"/>
    <col min="21" max="16384" width="9.125" style="6"/>
  </cols>
  <sheetData>
    <row r="1" spans="1:18" s="3" customFormat="1">
      <c r="B1" s="1" t="s">
        <v>397</v>
      </c>
      <c r="C1" s="2"/>
      <c r="D1" s="1"/>
      <c r="E1" s="1" t="s">
        <v>392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398</v>
      </c>
      <c r="C2" s="2"/>
      <c r="D2" s="4"/>
      <c r="E2" s="1" t="s">
        <v>355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11" t="s">
        <v>127</v>
      </c>
      <c r="B4" s="311"/>
      <c r="C4" s="311"/>
      <c r="D4" s="311"/>
      <c r="E4" s="312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254"/>
      <c r="Q4" s="253"/>
      <c r="R4" s="311" t="s">
        <v>128</v>
      </c>
    </row>
    <row r="5" spans="1:18" ht="20.25" customHeight="1">
      <c r="A5" s="313"/>
      <c r="B5" s="313"/>
      <c r="C5" s="313"/>
      <c r="D5" s="313"/>
      <c r="E5" s="314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252"/>
      <c r="Q5" s="251"/>
      <c r="R5" s="313"/>
    </row>
    <row r="6" spans="1:18" ht="3" customHeight="1">
      <c r="A6" s="250"/>
      <c r="B6" s="250"/>
      <c r="C6" s="250"/>
      <c r="D6" s="250"/>
      <c r="E6" s="250"/>
      <c r="F6" s="249"/>
      <c r="G6" s="248"/>
      <c r="H6" s="249"/>
      <c r="I6" s="248"/>
      <c r="J6" s="249"/>
      <c r="K6" s="248"/>
      <c r="L6" s="249"/>
      <c r="M6" s="248"/>
      <c r="N6" s="249"/>
      <c r="O6" s="248"/>
      <c r="P6" s="6"/>
      <c r="Q6" s="6"/>
    </row>
    <row r="7" spans="1:18" ht="21.6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203"/>
      <c r="P7" s="202"/>
      <c r="Q7" s="79" t="s">
        <v>129</v>
      </c>
      <c r="R7" s="68"/>
    </row>
    <row r="8" spans="1:18" ht="21.6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P8" s="51"/>
      <c r="Q8" s="79" t="s">
        <v>130</v>
      </c>
      <c r="R8" s="68"/>
    </row>
    <row r="9" spans="1:18" ht="21.6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P9" s="51"/>
      <c r="Q9" s="79" t="s">
        <v>10</v>
      </c>
      <c r="R9" s="68"/>
    </row>
    <row r="10" spans="1:18" ht="21.6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P10" s="51"/>
      <c r="Q10" s="68" t="s">
        <v>325</v>
      </c>
      <c r="R10" s="68"/>
    </row>
    <row r="11" spans="1:18" ht="21.6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P11" s="51"/>
      <c r="Q11" s="68" t="s">
        <v>323</v>
      </c>
      <c r="R11" s="68"/>
    </row>
    <row r="12" spans="1:18" ht="21.6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P12" s="51"/>
      <c r="Q12" s="68" t="s">
        <v>321</v>
      </c>
      <c r="R12" s="68"/>
    </row>
    <row r="13" spans="1:18" ht="21.6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P13" s="51"/>
      <c r="Q13" s="68" t="s">
        <v>319</v>
      </c>
      <c r="R13" s="68"/>
    </row>
    <row r="14" spans="1:18" ht="21.6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P14" s="51"/>
      <c r="Q14" s="68" t="s">
        <v>317</v>
      </c>
      <c r="R14" s="68"/>
    </row>
    <row r="15" spans="1:18" ht="21.6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P15" s="51"/>
      <c r="Q15" s="68" t="s">
        <v>315</v>
      </c>
      <c r="R15" s="68"/>
    </row>
    <row r="16" spans="1:18" ht="21.6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P16" s="51"/>
      <c r="Q16" s="68" t="s">
        <v>313</v>
      </c>
      <c r="R16" s="68"/>
    </row>
    <row r="17" spans="1:18" ht="21.6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P17" s="51"/>
      <c r="Q17" s="68" t="s">
        <v>311</v>
      </c>
      <c r="R17" s="68"/>
    </row>
    <row r="18" spans="1:18" ht="21.6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P18" s="51"/>
      <c r="Q18" s="68" t="s">
        <v>309</v>
      </c>
      <c r="R18" s="68"/>
    </row>
    <row r="19" spans="1:18" ht="21.6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P19" s="51"/>
      <c r="Q19" s="68" t="s">
        <v>307</v>
      </c>
      <c r="R19" s="68"/>
    </row>
    <row r="20" spans="1:18" ht="21.6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P20" s="51"/>
      <c r="Q20" s="68" t="s">
        <v>305</v>
      </c>
      <c r="R20" s="68"/>
    </row>
    <row r="21" spans="1:18" ht="21.6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P21" s="51"/>
      <c r="Q21" s="68" t="s">
        <v>303</v>
      </c>
      <c r="R21" s="68"/>
    </row>
    <row r="22" spans="1:18" s="8" customFormat="1" ht="21.6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P22" s="51"/>
      <c r="Q22" s="68" t="s">
        <v>301</v>
      </c>
      <c r="R22" s="68"/>
    </row>
    <row r="23" spans="1:18" s="8" customFormat="1" ht="4.2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  <c r="R23" s="37"/>
    </row>
    <row r="24" spans="1:18" ht="6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5.4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7"/>
    </row>
    <row r="26" spans="1:18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60"/>
    </row>
    <row r="27" spans="1:18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60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showGridLines="0" workbookViewId="0">
      <selection activeCell="I11" sqref="I11"/>
    </sheetView>
  </sheetViews>
  <sheetFormatPr defaultColWidth="9.125" defaultRowHeight="18"/>
  <cols>
    <col min="1" max="2" width="1.75" style="19" customWidth="1"/>
    <col min="3" max="4" width="5.875" style="19" customWidth="1"/>
    <col min="5" max="5" width="9.125" style="19" customWidth="1"/>
    <col min="6" max="7" width="7" style="19" customWidth="1"/>
    <col min="8" max="8" width="10.375" style="19" customWidth="1"/>
    <col min="9" max="10" width="6.875" style="19" customWidth="1"/>
    <col min="11" max="11" width="10.375" style="19" customWidth="1"/>
    <col min="12" max="13" width="6.875" style="19" customWidth="1"/>
    <col min="14" max="14" width="10.375" style="19" customWidth="1"/>
    <col min="15" max="16" width="6.875" style="19" customWidth="1"/>
    <col min="17" max="17" width="10.375" style="19" customWidth="1"/>
    <col min="18" max="19" width="1.125" style="19" customWidth="1"/>
    <col min="20" max="20" width="21.375" style="19" customWidth="1"/>
    <col min="21" max="21" width="2.25" style="19" customWidth="1"/>
    <col min="22" max="22" width="4.125" style="19" customWidth="1"/>
    <col min="23" max="16384" width="9.125" style="19"/>
  </cols>
  <sheetData>
    <row r="1" spans="1:25" s="1" customFormat="1" ht="24" customHeight="1">
      <c r="C1" s="270" t="s">
        <v>386</v>
      </c>
      <c r="D1" s="268"/>
      <c r="E1" s="270" t="s">
        <v>343</v>
      </c>
    </row>
    <row r="2" spans="1:25" s="5" customFormat="1" ht="20.25" customHeight="1">
      <c r="C2" s="1" t="s">
        <v>387</v>
      </c>
      <c r="D2" s="268"/>
      <c r="E2" s="269" t="s">
        <v>393</v>
      </c>
    </row>
    <row r="3" spans="1:25" s="5" customFormat="1" ht="3" customHeight="1">
      <c r="C3" s="247"/>
      <c r="D3" s="268"/>
      <c r="E3" s="247"/>
    </row>
    <row r="4" spans="1:25" s="238" customFormat="1" ht="18.75" customHeight="1">
      <c r="A4" s="327" t="s">
        <v>52</v>
      </c>
      <c r="B4" s="327"/>
      <c r="C4" s="311"/>
      <c r="D4" s="311"/>
      <c r="E4" s="312"/>
      <c r="F4" s="319" t="s">
        <v>51</v>
      </c>
      <c r="G4" s="320"/>
      <c r="H4" s="320"/>
      <c r="I4" s="320"/>
      <c r="J4" s="320"/>
      <c r="K4" s="321"/>
      <c r="L4" s="319" t="s">
        <v>50</v>
      </c>
      <c r="M4" s="320"/>
      <c r="N4" s="320"/>
      <c r="O4" s="320"/>
      <c r="P4" s="320"/>
      <c r="Q4" s="321"/>
      <c r="R4" s="267"/>
      <c r="S4" s="267"/>
      <c r="T4" s="327" t="s">
        <v>49</v>
      </c>
    </row>
    <row r="5" spans="1:25" s="238" customFormat="1" ht="18.75" customHeight="1">
      <c r="A5" s="328"/>
      <c r="B5" s="328"/>
      <c r="C5" s="328"/>
      <c r="D5" s="328"/>
      <c r="E5" s="329"/>
      <c r="F5" s="322" t="s">
        <v>48</v>
      </c>
      <c r="G5" s="326"/>
      <c r="H5" s="321"/>
      <c r="I5" s="319" t="s">
        <v>47</v>
      </c>
      <c r="J5" s="320"/>
      <c r="K5" s="321"/>
      <c r="L5" s="322" t="s">
        <v>48</v>
      </c>
      <c r="M5" s="326"/>
      <c r="N5" s="321"/>
      <c r="O5" s="319" t="s">
        <v>47</v>
      </c>
      <c r="P5" s="320"/>
      <c r="Q5" s="321"/>
      <c r="R5" s="215"/>
      <c r="S5" s="215"/>
      <c r="T5" s="330"/>
    </row>
    <row r="6" spans="1:25" s="238" customFormat="1" ht="18.75" customHeight="1">
      <c r="A6" s="328"/>
      <c r="B6" s="328"/>
      <c r="C6" s="328"/>
      <c r="D6" s="328"/>
      <c r="E6" s="329"/>
      <c r="F6" s="322" t="s">
        <v>46</v>
      </c>
      <c r="G6" s="323"/>
      <c r="H6" s="266" t="s">
        <v>45</v>
      </c>
      <c r="I6" s="322" t="s">
        <v>46</v>
      </c>
      <c r="J6" s="323"/>
      <c r="K6" s="266" t="s">
        <v>45</v>
      </c>
      <c r="L6" s="322" t="s">
        <v>46</v>
      </c>
      <c r="M6" s="323"/>
      <c r="N6" s="266" t="s">
        <v>45</v>
      </c>
      <c r="O6" s="322" t="s">
        <v>46</v>
      </c>
      <c r="P6" s="323"/>
      <c r="Q6" s="266" t="s">
        <v>45</v>
      </c>
      <c r="R6" s="215"/>
      <c r="S6" s="215"/>
      <c r="T6" s="330"/>
    </row>
    <row r="7" spans="1:25" s="238" customFormat="1" ht="18.75" customHeight="1">
      <c r="A7" s="328"/>
      <c r="B7" s="328"/>
      <c r="C7" s="328"/>
      <c r="D7" s="328"/>
      <c r="E7" s="329"/>
      <c r="F7" s="324" t="s">
        <v>44</v>
      </c>
      <c r="G7" s="325"/>
      <c r="H7" s="265" t="s">
        <v>43</v>
      </c>
      <c r="I7" s="324" t="s">
        <v>44</v>
      </c>
      <c r="J7" s="325"/>
      <c r="K7" s="265" t="s">
        <v>43</v>
      </c>
      <c r="L7" s="324" t="s">
        <v>44</v>
      </c>
      <c r="M7" s="325"/>
      <c r="N7" s="265" t="s">
        <v>43</v>
      </c>
      <c r="O7" s="324" t="s">
        <v>44</v>
      </c>
      <c r="P7" s="325"/>
      <c r="Q7" s="265" t="s">
        <v>43</v>
      </c>
      <c r="R7" s="215"/>
      <c r="S7" s="215"/>
      <c r="T7" s="330"/>
    </row>
    <row r="8" spans="1:25" s="238" customFormat="1" ht="18.75" customHeight="1">
      <c r="A8" s="328"/>
      <c r="B8" s="328"/>
      <c r="C8" s="328"/>
      <c r="D8" s="328"/>
      <c r="E8" s="329"/>
      <c r="F8" s="266" t="s">
        <v>42</v>
      </c>
      <c r="G8" s="266" t="s">
        <v>41</v>
      </c>
      <c r="H8" s="265" t="s">
        <v>4</v>
      </c>
      <c r="I8" s="266" t="s">
        <v>42</v>
      </c>
      <c r="J8" s="266" t="s">
        <v>41</v>
      </c>
      <c r="K8" s="265" t="s">
        <v>4</v>
      </c>
      <c r="L8" s="266" t="s">
        <v>42</v>
      </c>
      <c r="M8" s="266" t="s">
        <v>41</v>
      </c>
      <c r="N8" s="265" t="s">
        <v>4</v>
      </c>
      <c r="O8" s="266" t="s">
        <v>42</v>
      </c>
      <c r="P8" s="266" t="s">
        <v>41</v>
      </c>
      <c r="Q8" s="265" t="s">
        <v>4</v>
      </c>
      <c r="R8" s="259"/>
      <c r="S8" s="259"/>
      <c r="T8" s="330"/>
    </row>
    <row r="9" spans="1:25" s="238" customFormat="1" ht="17.25" customHeight="1">
      <c r="A9" s="313"/>
      <c r="B9" s="313"/>
      <c r="C9" s="313"/>
      <c r="D9" s="313"/>
      <c r="E9" s="314"/>
      <c r="F9" s="264" t="s">
        <v>40</v>
      </c>
      <c r="G9" s="263" t="s">
        <v>39</v>
      </c>
      <c r="H9" s="262" t="s">
        <v>38</v>
      </c>
      <c r="I9" s="264" t="s">
        <v>40</v>
      </c>
      <c r="J9" s="263" t="s">
        <v>39</v>
      </c>
      <c r="K9" s="262" t="s">
        <v>38</v>
      </c>
      <c r="L9" s="264" t="s">
        <v>40</v>
      </c>
      <c r="M9" s="263" t="s">
        <v>39</v>
      </c>
      <c r="N9" s="262" t="s">
        <v>38</v>
      </c>
      <c r="O9" s="264" t="s">
        <v>40</v>
      </c>
      <c r="P9" s="263" t="s">
        <v>39</v>
      </c>
      <c r="Q9" s="262" t="s">
        <v>38</v>
      </c>
      <c r="R9" s="261"/>
      <c r="S9" s="260"/>
      <c r="T9" s="331"/>
    </row>
    <row r="10" spans="1:25" s="9" customFormat="1" ht="16.5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17" t="s">
        <v>2</v>
      </c>
      <c r="S10" s="318"/>
      <c r="T10" s="318"/>
    </row>
    <row r="11" spans="1:25" s="9" customFormat="1" ht="16.5" customHeight="1">
      <c r="A11" s="156" t="s">
        <v>37</v>
      </c>
      <c r="B11" s="156"/>
      <c r="C11" s="162"/>
      <c r="D11" s="210"/>
      <c r="E11" s="211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215" t="s">
        <v>36</v>
      </c>
      <c r="S11" s="215"/>
      <c r="Y11" s="258"/>
    </row>
    <row r="12" spans="1:25" s="9" customFormat="1" ht="16.5" customHeight="1">
      <c r="A12" s="156" t="s">
        <v>35</v>
      </c>
      <c r="B12" s="156"/>
      <c r="C12" s="162"/>
      <c r="D12" s="210"/>
      <c r="E12" s="211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215" t="s">
        <v>34</v>
      </c>
      <c r="S12" s="215"/>
      <c r="Y12" s="257"/>
    </row>
    <row r="13" spans="1:25" s="9" customFormat="1" ht="16.5" customHeight="1">
      <c r="A13" s="156"/>
      <c r="B13" s="156" t="s">
        <v>210</v>
      </c>
      <c r="C13" s="162"/>
      <c r="D13" s="210"/>
      <c r="E13" s="211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215"/>
      <c r="S13" s="215" t="s">
        <v>212</v>
      </c>
      <c r="Y13" s="257"/>
    </row>
    <row r="14" spans="1:25" s="9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215" t="s">
        <v>213</v>
      </c>
      <c r="S14" s="215"/>
      <c r="Y14" s="215"/>
    </row>
    <row r="15" spans="1:25" s="9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215" t="s">
        <v>23</v>
      </c>
      <c r="S15" s="215"/>
      <c r="Y15" s="215"/>
    </row>
    <row r="16" spans="1:25" s="9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215" t="s">
        <v>32</v>
      </c>
      <c r="S16" s="215"/>
      <c r="Y16" s="215"/>
    </row>
    <row r="17" spans="1:25" s="9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215" t="s">
        <v>30</v>
      </c>
      <c r="S17" s="215"/>
      <c r="Y17" s="215"/>
    </row>
    <row r="18" spans="1:25" s="9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215" t="s">
        <v>217</v>
      </c>
      <c r="S18" s="215"/>
      <c r="Y18" s="215"/>
    </row>
    <row r="19" spans="1:25" s="9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215"/>
      <c r="S19" s="215" t="s">
        <v>216</v>
      </c>
      <c r="Y19" s="215"/>
    </row>
    <row r="20" spans="1:25" s="9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215" t="s">
        <v>219</v>
      </c>
      <c r="S20" s="153"/>
      <c r="T20" s="153"/>
      <c r="X20" s="215"/>
      <c r="Y20" s="215"/>
    </row>
    <row r="21" spans="1:25" s="9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215" t="s">
        <v>79</v>
      </c>
      <c r="S21" s="153"/>
      <c r="T21" s="153"/>
      <c r="X21" s="215"/>
      <c r="Y21" s="215"/>
    </row>
    <row r="22" spans="1:25" s="9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215" t="s">
        <v>27</v>
      </c>
      <c r="S22" s="153"/>
      <c r="T22" s="153"/>
      <c r="X22" s="215"/>
      <c r="Y22" s="215"/>
    </row>
    <row r="23" spans="1:25" s="9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215" t="s">
        <v>221</v>
      </c>
      <c r="S23" s="153"/>
      <c r="T23" s="153"/>
      <c r="X23" s="215"/>
      <c r="Y23" s="215"/>
    </row>
    <row r="24" spans="1:25" s="9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215" t="s">
        <v>25</v>
      </c>
      <c r="S24" s="153"/>
      <c r="T24" s="153"/>
      <c r="X24" s="215"/>
      <c r="Y24" s="215"/>
    </row>
    <row r="25" spans="1:25" s="9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215" t="s">
        <v>21</v>
      </c>
      <c r="S25" s="153"/>
      <c r="T25" s="153"/>
      <c r="X25" s="215"/>
      <c r="Y25" s="215"/>
    </row>
    <row r="26" spans="1:25" s="9" customFormat="1" ht="16.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5" s="9" customFormat="1" ht="16.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5" s="9" customFormat="1" ht="16.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5" s="9" customFormat="1" ht="3" customHeight="1">
      <c r="A29" s="235"/>
      <c r="B29" s="235"/>
      <c r="C29" s="235"/>
      <c r="D29" s="235"/>
      <c r="E29" s="256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35"/>
      <c r="S29" s="235"/>
      <c r="T29" s="235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341</v>
      </c>
      <c r="G31" s="19"/>
      <c r="H31" s="19"/>
    </row>
    <row r="32" spans="1:25" s="9" customFormat="1">
      <c r="C32" s="9" t="s">
        <v>388</v>
      </c>
      <c r="G32" s="19"/>
      <c r="H32" s="19"/>
    </row>
    <row r="33" spans="5:28" s="9" customFormat="1" ht="17.399999999999999"/>
    <row r="34" spans="5:28" s="9" customFormat="1" ht="17.399999999999999"/>
    <row r="35" spans="5:28" s="9" customFormat="1" ht="17.399999999999999"/>
    <row r="36" spans="5:28" s="9" customFormat="1" ht="17.399999999999999"/>
    <row r="37" spans="5:28" s="9" customFormat="1" ht="17.399999999999999"/>
    <row r="38" spans="5:28" s="9" customFormat="1" ht="17.399999999999999">
      <c r="E38" s="9" t="s">
        <v>125</v>
      </c>
    </row>
    <row r="39" spans="5:28" s="9" customFormat="1" ht="17.399999999999999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4:Q4"/>
    <mergeCell ref="L5:N5"/>
    <mergeCell ref="O5:Q5"/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workbookViewId="0">
      <selection activeCell="J7" sqref="J7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5" width="6.75" style="19" customWidth="1"/>
    <col min="6" max="6" width="6.625" style="19" customWidth="1"/>
    <col min="7" max="7" width="13.75" style="19" customWidth="1"/>
    <col min="8" max="8" width="6.375" style="19" customWidth="1"/>
    <col min="9" max="9" width="6.75" style="19" customWidth="1"/>
    <col min="10" max="10" width="14" style="19" customWidth="1"/>
    <col min="11" max="11" width="6.25" style="19" customWidth="1"/>
    <col min="12" max="12" width="6.75" style="19" customWidth="1"/>
    <col min="13" max="13" width="13.875" style="19" customWidth="1"/>
    <col min="14" max="14" width="6" style="19" customWidth="1"/>
    <col min="15" max="15" width="6.875" style="19" customWidth="1"/>
    <col min="16" max="16" width="13.875" style="19" customWidth="1"/>
    <col min="17" max="17" width="1.125" style="19" customWidth="1"/>
    <col min="18" max="18" width="14.75" style="19" customWidth="1"/>
    <col min="19" max="19" width="2.25" style="19" customWidth="1"/>
    <col min="20" max="20" width="5.125" style="19" customWidth="1"/>
    <col min="21" max="16384" width="9.125" style="19"/>
  </cols>
  <sheetData>
    <row r="1" spans="1:22" s="1" customFormat="1">
      <c r="B1" s="270" t="s">
        <v>348</v>
      </c>
      <c r="C1" s="268"/>
      <c r="D1" s="270" t="s">
        <v>347</v>
      </c>
    </row>
    <row r="2" spans="1:22" s="5" customFormat="1">
      <c r="B2" s="1" t="s">
        <v>349</v>
      </c>
      <c r="C2" s="268"/>
      <c r="D2" s="269" t="s">
        <v>394</v>
      </c>
    </row>
    <row r="3" spans="1:22" s="5" customFormat="1" ht="3" customHeight="1">
      <c r="B3" s="247"/>
      <c r="C3" s="268"/>
      <c r="D3" s="247"/>
    </row>
    <row r="4" spans="1:22" s="238" customFormat="1" ht="19.5" customHeight="1">
      <c r="A4" s="332" t="s">
        <v>78</v>
      </c>
      <c r="B4" s="332"/>
      <c r="C4" s="332"/>
      <c r="D4" s="333"/>
      <c r="E4" s="338" t="s">
        <v>51</v>
      </c>
      <c r="F4" s="339"/>
      <c r="G4" s="339"/>
      <c r="H4" s="339"/>
      <c r="I4" s="339"/>
      <c r="J4" s="340"/>
      <c r="K4" s="338" t="s">
        <v>50</v>
      </c>
      <c r="L4" s="339"/>
      <c r="M4" s="339"/>
      <c r="N4" s="339"/>
      <c r="O4" s="339"/>
      <c r="P4" s="340"/>
      <c r="Q4" s="282"/>
      <c r="R4" s="332" t="s">
        <v>77</v>
      </c>
    </row>
    <row r="5" spans="1:22" s="238" customFormat="1" ht="21.75" customHeight="1">
      <c r="A5" s="334"/>
      <c r="B5" s="334"/>
      <c r="C5" s="334"/>
      <c r="D5" s="335"/>
      <c r="E5" s="338" t="s">
        <v>48</v>
      </c>
      <c r="F5" s="339"/>
      <c r="G5" s="340"/>
      <c r="H5" s="338" t="s">
        <v>47</v>
      </c>
      <c r="I5" s="339"/>
      <c r="J5" s="340"/>
      <c r="K5" s="338" t="s">
        <v>48</v>
      </c>
      <c r="L5" s="339"/>
      <c r="M5" s="340"/>
      <c r="N5" s="338" t="s">
        <v>47</v>
      </c>
      <c r="O5" s="339"/>
      <c r="P5" s="340"/>
      <c r="Q5" s="271"/>
      <c r="R5" s="334"/>
    </row>
    <row r="6" spans="1:22" s="238" customFormat="1" ht="19.5" customHeight="1">
      <c r="A6" s="334"/>
      <c r="B6" s="334"/>
      <c r="C6" s="334"/>
      <c r="D6" s="335"/>
      <c r="E6" s="341" t="s">
        <v>46</v>
      </c>
      <c r="F6" s="342"/>
      <c r="G6" s="279" t="s">
        <v>76</v>
      </c>
      <c r="H6" s="341" t="s">
        <v>46</v>
      </c>
      <c r="I6" s="342"/>
      <c r="J6" s="279" t="s">
        <v>76</v>
      </c>
      <c r="K6" s="341" t="s">
        <v>46</v>
      </c>
      <c r="L6" s="342"/>
      <c r="M6" s="279" t="s">
        <v>76</v>
      </c>
      <c r="N6" s="341" t="s">
        <v>46</v>
      </c>
      <c r="O6" s="342"/>
      <c r="P6" s="279" t="s">
        <v>76</v>
      </c>
      <c r="Q6" s="271"/>
      <c r="R6" s="334"/>
    </row>
    <row r="7" spans="1:22" s="238" customFormat="1" ht="15.6">
      <c r="A7" s="334"/>
      <c r="B7" s="334"/>
      <c r="C7" s="334"/>
      <c r="D7" s="335"/>
      <c r="E7" s="343" t="s">
        <v>44</v>
      </c>
      <c r="F7" s="344"/>
      <c r="G7" s="278" t="s">
        <v>75</v>
      </c>
      <c r="H7" s="343" t="s">
        <v>44</v>
      </c>
      <c r="I7" s="344"/>
      <c r="J7" s="278" t="s">
        <v>75</v>
      </c>
      <c r="K7" s="343" t="s">
        <v>44</v>
      </c>
      <c r="L7" s="344"/>
      <c r="M7" s="278" t="s">
        <v>75</v>
      </c>
      <c r="N7" s="343" t="s">
        <v>44</v>
      </c>
      <c r="O7" s="344"/>
      <c r="P7" s="278" t="s">
        <v>75</v>
      </c>
      <c r="Q7" s="271"/>
      <c r="R7" s="334"/>
    </row>
    <row r="8" spans="1:22" s="238" customFormat="1" ht="20.25" customHeight="1">
      <c r="A8" s="334"/>
      <c r="B8" s="334"/>
      <c r="C8" s="334"/>
      <c r="D8" s="335"/>
      <c r="E8" s="279"/>
      <c r="F8" s="281"/>
      <c r="G8" s="278" t="s">
        <v>73</v>
      </c>
      <c r="H8" s="279"/>
      <c r="I8" s="279"/>
      <c r="J8" s="280" t="s">
        <v>73</v>
      </c>
      <c r="K8" s="279"/>
      <c r="L8" s="279"/>
      <c r="M8" s="278" t="s">
        <v>73</v>
      </c>
      <c r="N8" s="279"/>
      <c r="O8" s="279"/>
      <c r="P8" s="278" t="s">
        <v>73</v>
      </c>
      <c r="Q8" s="271"/>
      <c r="R8" s="334"/>
    </row>
    <row r="9" spans="1:22" s="238" customFormat="1" ht="16.5" customHeight="1">
      <c r="A9" s="334"/>
      <c r="B9" s="334"/>
      <c r="C9" s="334"/>
      <c r="D9" s="335"/>
      <c r="E9" s="278" t="s">
        <v>42</v>
      </c>
      <c r="F9" s="278" t="s">
        <v>74</v>
      </c>
      <c r="G9" s="278" t="s">
        <v>4</v>
      </c>
      <c r="H9" s="278" t="s">
        <v>42</v>
      </c>
      <c r="I9" s="278" t="s">
        <v>74</v>
      </c>
      <c r="J9" s="278" t="s">
        <v>4</v>
      </c>
      <c r="K9" s="278" t="s">
        <v>42</v>
      </c>
      <c r="L9" s="278" t="s">
        <v>74</v>
      </c>
      <c r="M9" s="278" t="s">
        <v>4</v>
      </c>
      <c r="N9" s="278" t="s">
        <v>42</v>
      </c>
      <c r="O9" s="278" t="s">
        <v>74</v>
      </c>
      <c r="P9" s="278" t="s">
        <v>4</v>
      </c>
      <c r="Q9" s="275"/>
      <c r="R9" s="334"/>
    </row>
    <row r="10" spans="1:22" s="238" customFormat="1" ht="16.5" customHeight="1">
      <c r="A10" s="336"/>
      <c r="B10" s="336"/>
      <c r="C10" s="336"/>
      <c r="D10" s="337"/>
      <c r="E10" s="277" t="s">
        <v>40</v>
      </c>
      <c r="F10" s="277" t="s">
        <v>39</v>
      </c>
      <c r="G10" s="277" t="s">
        <v>38</v>
      </c>
      <c r="H10" s="277" t="s">
        <v>40</v>
      </c>
      <c r="I10" s="277" t="s">
        <v>39</v>
      </c>
      <c r="J10" s="277" t="s">
        <v>38</v>
      </c>
      <c r="K10" s="277" t="s">
        <v>40</v>
      </c>
      <c r="L10" s="277" t="s">
        <v>39</v>
      </c>
      <c r="M10" s="277" t="s">
        <v>38</v>
      </c>
      <c r="N10" s="277" t="s">
        <v>40</v>
      </c>
      <c r="O10" s="277" t="s">
        <v>39</v>
      </c>
      <c r="P10" s="277" t="s">
        <v>38</v>
      </c>
      <c r="Q10" s="276"/>
      <c r="R10" s="336"/>
    </row>
    <row r="11" spans="1:22" s="9" customFormat="1" ht="18.600000000000001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273" t="s">
        <v>71</v>
      </c>
      <c r="R11" s="272"/>
    </row>
    <row r="12" spans="1:22" s="9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271"/>
      <c r="R12" s="274" t="s">
        <v>69</v>
      </c>
    </row>
    <row r="13" spans="1:22" s="9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271"/>
      <c r="R13" s="271" t="s">
        <v>226</v>
      </c>
    </row>
    <row r="14" spans="1:22" s="9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271" t="s">
        <v>67</v>
      </c>
      <c r="U14" s="271"/>
      <c r="V14" s="271"/>
    </row>
    <row r="15" spans="1:22" s="9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271" t="s">
        <v>65</v>
      </c>
      <c r="U15" s="271"/>
    </row>
    <row r="16" spans="1:22" s="9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271" t="s">
        <v>19</v>
      </c>
      <c r="U16" s="271"/>
    </row>
    <row r="17" spans="1:22" s="9" customFormat="1" ht="18.600000000000001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273" t="s">
        <v>63</v>
      </c>
      <c r="R17" s="272"/>
      <c r="U17" s="271"/>
    </row>
    <row r="18" spans="1:22" s="9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271"/>
      <c r="R18" s="271" t="s">
        <v>61</v>
      </c>
    </row>
    <row r="19" spans="1:22" s="9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271"/>
      <c r="R19" s="271" t="s">
        <v>59</v>
      </c>
    </row>
    <row r="20" spans="1:22" s="9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271" t="s">
        <v>57</v>
      </c>
    </row>
    <row r="21" spans="1:22" s="9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271" t="s">
        <v>55</v>
      </c>
      <c r="U21" s="271"/>
      <c r="V21" s="271"/>
    </row>
    <row r="22" spans="1:22" s="9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  <c r="U22" s="271"/>
      <c r="V22" s="271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38" t="s">
        <v>345</v>
      </c>
      <c r="F24" s="19"/>
      <c r="G24" s="19"/>
    </row>
    <row r="25" spans="1:22" s="9" customFormat="1" ht="18" customHeight="1">
      <c r="B25" s="238" t="s">
        <v>385</v>
      </c>
      <c r="F25" s="19"/>
      <c r="G25" s="19"/>
    </row>
    <row r="26" spans="1:22" s="9" customFormat="1" ht="17.399999999999999"/>
    <row r="27" spans="1:22" s="9" customFormat="1" ht="17.399999999999999"/>
    <row r="28" spans="1:22" s="9" customFormat="1" ht="17.399999999999999"/>
    <row r="29" spans="1:22" s="9" customFormat="1" ht="17.399999999999999"/>
    <row r="30" spans="1:22" s="9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showGridLines="0" topLeftCell="G22" workbookViewId="0">
      <selection activeCell="N26" sqref="N26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26.625" style="38" customWidth="1"/>
    <col min="5" max="5" width="16.875" style="38" customWidth="1"/>
    <col min="6" max="9" width="11.125" style="38" customWidth="1"/>
    <col min="10" max="10" width="1.75" style="38" customWidth="1"/>
    <col min="11" max="11" width="42.25" style="38" customWidth="1"/>
    <col min="12" max="12" width="2.75" style="37" customWidth="1"/>
    <col min="13" max="13" width="4.75" style="37" customWidth="1"/>
    <col min="14" max="16384" width="9.125" style="37"/>
  </cols>
  <sheetData>
    <row r="1" spans="1:12" s="67" customFormat="1" ht="19.5" customHeight="1">
      <c r="A1" s="65"/>
      <c r="B1" s="65" t="s">
        <v>0</v>
      </c>
      <c r="C1" s="66">
        <v>12.1</v>
      </c>
      <c r="D1" s="65" t="s">
        <v>328</v>
      </c>
      <c r="E1" s="65"/>
      <c r="F1" s="65"/>
      <c r="G1" s="65"/>
      <c r="H1" s="65"/>
      <c r="I1" s="65"/>
      <c r="J1" s="65"/>
      <c r="K1" s="65"/>
    </row>
    <row r="2" spans="1:12" s="63" customFormat="1" ht="18.75" customHeight="1">
      <c r="A2" s="64"/>
      <c r="B2" s="65" t="s">
        <v>193</v>
      </c>
      <c r="C2" s="66">
        <v>12.1</v>
      </c>
      <c r="D2" s="65" t="s">
        <v>327</v>
      </c>
      <c r="E2" s="64"/>
      <c r="F2" s="64"/>
      <c r="G2" s="64"/>
      <c r="H2" s="64"/>
      <c r="I2" s="64"/>
      <c r="J2" s="64"/>
      <c r="K2" s="64"/>
    </row>
    <row r="3" spans="1:12" ht="2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41" customFormat="1" ht="16.5" customHeight="1">
      <c r="A4" s="113"/>
      <c r="B4" s="113"/>
      <c r="C4" s="113"/>
      <c r="D4" s="113"/>
      <c r="E4" s="112"/>
      <c r="F4" s="345" t="s">
        <v>140</v>
      </c>
      <c r="G4" s="346"/>
      <c r="H4" s="345" t="s">
        <v>7</v>
      </c>
      <c r="I4" s="346"/>
      <c r="J4" s="112"/>
      <c r="K4" s="62"/>
      <c r="L4" s="60"/>
    </row>
    <row r="5" spans="1:12" s="41" customFormat="1" ht="17.25" customHeight="1">
      <c r="A5" s="347" t="s">
        <v>141</v>
      </c>
      <c r="B5" s="347"/>
      <c r="C5" s="347"/>
      <c r="D5" s="348"/>
      <c r="E5" s="111" t="s">
        <v>142</v>
      </c>
      <c r="F5" s="349" t="s">
        <v>206</v>
      </c>
      <c r="G5" s="350"/>
      <c r="H5" s="349" t="s">
        <v>200</v>
      </c>
      <c r="I5" s="350"/>
      <c r="J5" s="110"/>
      <c r="K5" s="109" t="s">
        <v>143</v>
      </c>
      <c r="L5" s="60"/>
    </row>
    <row r="6" spans="1:12" s="41" customFormat="1" ht="17.25" customHeight="1">
      <c r="A6" s="347" t="s">
        <v>144</v>
      </c>
      <c r="B6" s="347"/>
      <c r="C6" s="347"/>
      <c r="D6" s="348"/>
      <c r="E6" s="111" t="s">
        <v>209</v>
      </c>
      <c r="F6" s="111" t="s">
        <v>139</v>
      </c>
      <c r="G6" s="111" t="s">
        <v>145</v>
      </c>
      <c r="H6" s="111" t="s">
        <v>139</v>
      </c>
      <c r="I6" s="110" t="s">
        <v>145</v>
      </c>
      <c r="J6" s="110"/>
      <c r="K6" s="109" t="s">
        <v>146</v>
      </c>
      <c r="L6" s="60"/>
    </row>
    <row r="7" spans="1:12" s="41" customFormat="1" ht="15.75" customHeight="1">
      <c r="A7" s="108"/>
      <c r="B7" s="108"/>
      <c r="C7" s="108"/>
      <c r="D7" s="108"/>
      <c r="E7" s="106"/>
      <c r="F7" s="107" t="s">
        <v>147</v>
      </c>
      <c r="G7" s="107" t="s">
        <v>148</v>
      </c>
      <c r="H7" s="107" t="s">
        <v>147</v>
      </c>
      <c r="I7" s="107" t="s">
        <v>148</v>
      </c>
      <c r="J7" s="106"/>
      <c r="K7" s="61"/>
      <c r="L7" s="60"/>
    </row>
    <row r="8" spans="1:12" s="68" customFormat="1" ht="18.75" customHeight="1">
      <c r="A8" s="305" t="s">
        <v>80</v>
      </c>
      <c r="B8" s="305"/>
      <c r="C8" s="305"/>
      <c r="D8" s="306"/>
      <c r="E8" s="102">
        <v>68301</v>
      </c>
      <c r="F8" s="102">
        <v>280186</v>
      </c>
      <c r="G8" s="102">
        <v>100</v>
      </c>
      <c r="H8" s="105">
        <v>173999</v>
      </c>
      <c r="I8" s="102">
        <v>100</v>
      </c>
      <c r="J8" s="104"/>
      <c r="K8" s="76" t="s">
        <v>2</v>
      </c>
    </row>
    <row r="9" spans="1:12" s="100" customFormat="1" ht="16.5" customHeight="1">
      <c r="A9" s="100" t="s">
        <v>372</v>
      </c>
      <c r="D9" s="103"/>
      <c r="E9" s="102">
        <v>68301</v>
      </c>
      <c r="F9" s="102">
        <v>280186</v>
      </c>
      <c r="G9" s="102">
        <v>100</v>
      </c>
      <c r="H9" s="102">
        <v>173999</v>
      </c>
      <c r="I9" s="102">
        <v>100</v>
      </c>
      <c r="J9" s="101" t="s">
        <v>195</v>
      </c>
    </row>
    <row r="10" spans="1:12" s="100" customFormat="1" ht="3" customHeight="1">
      <c r="D10" s="103"/>
      <c r="E10" s="102"/>
      <c r="F10" s="102"/>
      <c r="G10" s="102"/>
      <c r="H10" s="98"/>
      <c r="I10" s="102"/>
      <c r="J10" s="101"/>
    </row>
    <row r="11" spans="1:12" s="96" customFormat="1" ht="14.25" customHeight="1">
      <c r="B11" s="96" t="s">
        <v>149</v>
      </c>
      <c r="D11" s="99"/>
      <c r="E11" s="98">
        <v>66927</v>
      </c>
      <c r="F11" s="98">
        <v>141206</v>
      </c>
      <c r="G11" s="98">
        <v>50</v>
      </c>
      <c r="H11" s="98">
        <v>40172</v>
      </c>
      <c r="I11" s="98">
        <v>23</v>
      </c>
      <c r="J11" s="97"/>
      <c r="K11" s="96" t="s">
        <v>150</v>
      </c>
    </row>
    <row r="12" spans="1:12" s="96" customFormat="1" ht="14.25" customHeight="1">
      <c r="B12" s="96" t="s">
        <v>151</v>
      </c>
      <c r="D12" s="99"/>
      <c r="E12" s="98">
        <v>607</v>
      </c>
      <c r="F12" s="98">
        <v>12084</v>
      </c>
      <c r="G12" s="98">
        <v>4</v>
      </c>
      <c r="H12" s="98">
        <v>10488</v>
      </c>
      <c r="I12" s="98">
        <v>6</v>
      </c>
      <c r="J12" s="97"/>
      <c r="K12" s="96" t="s">
        <v>152</v>
      </c>
    </row>
    <row r="13" spans="1:12" s="96" customFormat="1" ht="14.25" customHeight="1">
      <c r="B13" s="96" t="s">
        <v>153</v>
      </c>
      <c r="D13" s="99"/>
      <c r="E13" s="98">
        <v>143</v>
      </c>
      <c r="F13" s="98">
        <v>4107</v>
      </c>
      <c r="G13" s="98">
        <v>2</v>
      </c>
      <c r="H13" s="98">
        <v>3507</v>
      </c>
      <c r="I13" s="98">
        <v>2</v>
      </c>
      <c r="J13" s="97"/>
      <c r="K13" s="96" t="s">
        <v>154</v>
      </c>
    </row>
    <row r="14" spans="1:12" s="96" customFormat="1" ht="14.25" customHeight="1">
      <c r="B14" s="96" t="s">
        <v>155</v>
      </c>
      <c r="D14" s="99"/>
      <c r="E14" s="98">
        <v>273</v>
      </c>
      <c r="F14" s="98">
        <v>10408</v>
      </c>
      <c r="G14" s="98">
        <v>4</v>
      </c>
      <c r="H14" s="98">
        <v>9185</v>
      </c>
      <c r="I14" s="98">
        <v>5</v>
      </c>
      <c r="J14" s="97"/>
      <c r="K14" s="96" t="s">
        <v>156</v>
      </c>
    </row>
    <row r="15" spans="1:12" s="96" customFormat="1" ht="14.25" customHeight="1">
      <c r="B15" s="96" t="s">
        <v>157</v>
      </c>
      <c r="D15" s="99"/>
      <c r="E15" s="98">
        <v>244</v>
      </c>
      <c r="F15" s="98">
        <v>22000</v>
      </c>
      <c r="G15" s="98">
        <v>8</v>
      </c>
      <c r="H15" s="98">
        <v>20718</v>
      </c>
      <c r="I15" s="98">
        <v>12</v>
      </c>
      <c r="J15" s="97"/>
      <c r="K15" s="96" t="s">
        <v>158</v>
      </c>
    </row>
    <row r="16" spans="1:12" s="96" customFormat="1" ht="14.25" customHeight="1">
      <c r="B16" s="96" t="s">
        <v>159</v>
      </c>
      <c r="D16" s="99"/>
      <c r="E16" s="98">
        <v>107</v>
      </c>
      <c r="F16" s="98">
        <v>90381</v>
      </c>
      <c r="G16" s="98">
        <v>32</v>
      </c>
      <c r="H16" s="98">
        <v>89929</v>
      </c>
      <c r="I16" s="98">
        <v>52</v>
      </c>
      <c r="J16" s="97"/>
      <c r="K16" s="96" t="s">
        <v>160</v>
      </c>
    </row>
    <row r="17" spans="1:11" s="100" customFormat="1" ht="15.75" customHeight="1">
      <c r="A17" s="100" t="s">
        <v>144</v>
      </c>
      <c r="D17" s="103"/>
      <c r="E17" s="102">
        <v>68301</v>
      </c>
      <c r="F17" s="102">
        <v>280186</v>
      </c>
      <c r="G17" s="102">
        <v>100</v>
      </c>
      <c r="H17" s="105">
        <v>173999</v>
      </c>
      <c r="I17" s="102">
        <v>100</v>
      </c>
      <c r="J17" s="101" t="s">
        <v>146</v>
      </c>
    </row>
    <row r="18" spans="1:11" s="100" customFormat="1" ht="3.75" customHeight="1">
      <c r="D18" s="103"/>
      <c r="E18" s="102"/>
      <c r="F18" s="102"/>
      <c r="G18" s="102"/>
      <c r="H18" s="102"/>
      <c r="I18" s="102"/>
      <c r="J18" s="101"/>
    </row>
    <row r="19" spans="1:11" s="96" customFormat="1" ht="14.25" customHeight="1">
      <c r="B19" s="96" t="s">
        <v>183</v>
      </c>
      <c r="D19" s="99"/>
      <c r="E19" s="98">
        <v>8384</v>
      </c>
      <c r="F19" s="98">
        <v>121803</v>
      </c>
      <c r="G19" s="98">
        <v>43</v>
      </c>
      <c r="H19" s="98">
        <v>105999</v>
      </c>
      <c r="I19" s="98">
        <v>61</v>
      </c>
      <c r="J19" s="97"/>
      <c r="K19" s="96" t="s">
        <v>184</v>
      </c>
    </row>
    <row r="20" spans="1:11" s="96" customFormat="1" ht="14.25" customHeight="1">
      <c r="B20" s="96" t="s">
        <v>161</v>
      </c>
      <c r="D20" s="99"/>
      <c r="E20" s="98"/>
      <c r="F20" s="98"/>
      <c r="G20" s="98"/>
      <c r="H20" s="98"/>
      <c r="I20" s="98"/>
      <c r="J20" s="97"/>
      <c r="K20" s="96" t="s">
        <v>162</v>
      </c>
    </row>
    <row r="21" spans="1:11" s="96" customFormat="1" ht="14.25" customHeight="1">
      <c r="B21" s="96" t="s">
        <v>163</v>
      </c>
      <c r="D21" s="99"/>
      <c r="E21" s="98">
        <v>5841</v>
      </c>
      <c r="F21" s="98">
        <v>17093</v>
      </c>
      <c r="G21" s="98">
        <v>6</v>
      </c>
      <c r="H21" s="98">
        <v>8948</v>
      </c>
      <c r="I21" s="98">
        <v>5</v>
      </c>
      <c r="J21" s="97"/>
      <c r="K21" s="96" t="s">
        <v>164</v>
      </c>
    </row>
    <row r="22" spans="1:11" s="96" customFormat="1" ht="14.25" customHeight="1">
      <c r="B22" s="96" t="s">
        <v>165</v>
      </c>
      <c r="D22" s="99"/>
      <c r="E22" s="98">
        <v>1590</v>
      </c>
      <c r="F22" s="98">
        <v>8427</v>
      </c>
      <c r="G22" s="98">
        <v>3</v>
      </c>
      <c r="H22" s="98">
        <v>5512</v>
      </c>
      <c r="I22" s="98">
        <v>3</v>
      </c>
      <c r="J22" s="97"/>
      <c r="K22" s="96" t="s">
        <v>166</v>
      </c>
    </row>
    <row r="23" spans="1:11" s="96" customFormat="1" ht="14.25" customHeight="1">
      <c r="B23" s="96" t="s">
        <v>167</v>
      </c>
      <c r="D23" s="99"/>
      <c r="E23" s="98">
        <v>30172</v>
      </c>
      <c r="F23" s="98">
        <v>68601</v>
      </c>
      <c r="G23" s="98">
        <v>25</v>
      </c>
      <c r="H23" s="98">
        <v>21484</v>
      </c>
      <c r="I23" s="98">
        <v>12</v>
      </c>
      <c r="J23" s="97"/>
      <c r="K23" s="96" t="s">
        <v>168</v>
      </c>
    </row>
    <row r="24" spans="1:11" s="96" customFormat="1" ht="14.25" customHeight="1">
      <c r="B24" s="96" t="s">
        <v>169</v>
      </c>
      <c r="D24" s="99"/>
      <c r="E24" s="98">
        <v>9548</v>
      </c>
      <c r="F24" s="98">
        <v>28268</v>
      </c>
      <c r="G24" s="98">
        <v>10</v>
      </c>
      <c r="H24" s="98">
        <v>12721</v>
      </c>
      <c r="I24" s="98">
        <v>7</v>
      </c>
      <c r="J24" s="97"/>
      <c r="K24" s="96" t="s">
        <v>170</v>
      </c>
    </row>
    <row r="25" spans="1:11" s="96" customFormat="1" ht="14.25" customHeight="1">
      <c r="B25" s="96" t="s">
        <v>181</v>
      </c>
      <c r="D25" s="99"/>
      <c r="E25" s="98">
        <v>6242</v>
      </c>
      <c r="F25" s="98">
        <v>8756</v>
      </c>
      <c r="G25" s="98">
        <v>3</v>
      </c>
      <c r="H25" s="98">
        <v>1403</v>
      </c>
      <c r="I25" s="98">
        <v>1</v>
      </c>
      <c r="J25" s="97"/>
      <c r="K25" s="96" t="s">
        <v>182</v>
      </c>
    </row>
    <row r="26" spans="1:11" s="96" customFormat="1" ht="14.25" customHeight="1">
      <c r="B26" s="96" t="s">
        <v>173</v>
      </c>
      <c r="D26" s="99"/>
      <c r="E26" s="98">
        <v>2436</v>
      </c>
      <c r="F26" s="98">
        <v>5444</v>
      </c>
      <c r="G26" s="98">
        <v>2</v>
      </c>
      <c r="H26" s="98">
        <v>2221</v>
      </c>
      <c r="I26" s="98">
        <v>1</v>
      </c>
      <c r="J26" s="97"/>
      <c r="K26" s="96" t="s">
        <v>174</v>
      </c>
    </row>
    <row r="27" spans="1:11" s="96" customFormat="1" ht="14.25" customHeight="1">
      <c r="B27" s="96" t="s">
        <v>187</v>
      </c>
      <c r="D27" s="99"/>
      <c r="E27" s="98">
        <v>912</v>
      </c>
      <c r="F27" s="98">
        <v>5681</v>
      </c>
      <c r="G27" s="98">
        <v>2</v>
      </c>
      <c r="H27" s="98">
        <v>4234</v>
      </c>
      <c r="I27" s="98">
        <v>3</v>
      </c>
      <c r="J27" s="97"/>
      <c r="K27" s="96" t="s">
        <v>4</v>
      </c>
    </row>
    <row r="28" spans="1:11" s="96" customFormat="1" ht="14.25" customHeight="1">
      <c r="B28" s="96" t="s">
        <v>177</v>
      </c>
      <c r="D28" s="99"/>
      <c r="E28" s="98">
        <v>807</v>
      </c>
      <c r="F28" s="98">
        <v>3076</v>
      </c>
      <c r="G28" s="98">
        <v>1</v>
      </c>
      <c r="H28" s="98">
        <v>1871</v>
      </c>
      <c r="I28" s="98">
        <v>1</v>
      </c>
      <c r="J28" s="97"/>
      <c r="K28" s="96" t="s">
        <v>178</v>
      </c>
    </row>
    <row r="29" spans="1:11" s="96" customFormat="1" ht="14.25" customHeight="1">
      <c r="B29" s="96" t="s">
        <v>188</v>
      </c>
      <c r="D29" s="99"/>
      <c r="E29" s="98">
        <v>784</v>
      </c>
      <c r="F29" s="98">
        <v>4975</v>
      </c>
      <c r="G29" s="98">
        <v>2</v>
      </c>
      <c r="H29" s="98">
        <v>4044</v>
      </c>
      <c r="I29" s="98">
        <v>2</v>
      </c>
      <c r="J29" s="97"/>
      <c r="K29" s="96" t="s">
        <v>189</v>
      </c>
    </row>
    <row r="30" spans="1:11" s="96" customFormat="1" ht="14.25" customHeight="1">
      <c r="B30" s="96" t="s">
        <v>179</v>
      </c>
      <c r="D30" s="99"/>
      <c r="E30" s="98">
        <v>768</v>
      </c>
      <c r="F30" s="98">
        <v>2611</v>
      </c>
      <c r="G30" s="98">
        <v>1</v>
      </c>
      <c r="H30" s="98">
        <v>1378</v>
      </c>
      <c r="I30" s="98">
        <v>1</v>
      </c>
      <c r="J30" s="97"/>
      <c r="K30" s="96" t="s">
        <v>180</v>
      </c>
    </row>
    <row r="31" spans="1:11" s="96" customFormat="1" ht="14.25" customHeight="1">
      <c r="B31" s="96" t="s">
        <v>175</v>
      </c>
      <c r="D31" s="99"/>
      <c r="E31" s="98">
        <v>430</v>
      </c>
      <c r="F31" s="98">
        <v>1441</v>
      </c>
      <c r="G31" s="98">
        <v>1</v>
      </c>
      <c r="H31" s="98">
        <v>747</v>
      </c>
      <c r="I31" s="98">
        <v>1</v>
      </c>
      <c r="J31" s="97"/>
      <c r="K31" s="96" t="s">
        <v>176</v>
      </c>
    </row>
    <row r="32" spans="1:11" s="96" customFormat="1" ht="14.25" customHeight="1">
      <c r="B32" s="96" t="s">
        <v>171</v>
      </c>
      <c r="D32" s="99"/>
      <c r="E32" s="98">
        <v>330</v>
      </c>
      <c r="F32" s="98">
        <v>792</v>
      </c>
      <c r="G32" s="129">
        <v>0</v>
      </c>
      <c r="H32" s="98">
        <v>339</v>
      </c>
      <c r="I32" s="129">
        <v>0</v>
      </c>
      <c r="J32" s="97"/>
      <c r="K32" s="96" t="s">
        <v>172</v>
      </c>
    </row>
    <row r="33" spans="1:11" s="96" customFormat="1" ht="14.25" customHeight="1">
      <c r="B33" s="96" t="s">
        <v>185</v>
      </c>
      <c r="D33" s="99"/>
      <c r="E33" s="98">
        <v>46</v>
      </c>
      <c r="F33" s="98">
        <v>243</v>
      </c>
      <c r="G33" s="129">
        <v>0</v>
      </c>
      <c r="H33" s="98">
        <v>136</v>
      </c>
      <c r="I33" s="129">
        <v>0</v>
      </c>
      <c r="J33" s="97"/>
      <c r="K33" s="96" t="s">
        <v>186</v>
      </c>
    </row>
    <row r="34" spans="1:11" s="96" customFormat="1" ht="15" customHeight="1">
      <c r="B34" s="96" t="s">
        <v>190</v>
      </c>
      <c r="D34" s="99"/>
      <c r="E34" s="98">
        <v>11</v>
      </c>
      <c r="F34" s="98">
        <v>2975</v>
      </c>
      <c r="G34" s="98">
        <v>1</v>
      </c>
      <c r="H34" s="98">
        <v>2962</v>
      </c>
      <c r="I34" s="98">
        <v>2</v>
      </c>
      <c r="J34" s="97"/>
      <c r="K34" s="96" t="s">
        <v>191</v>
      </c>
    </row>
    <row r="35" spans="1:11" s="51" customFormat="1" ht="1.5" customHeight="1">
      <c r="A35" s="93"/>
      <c r="B35" s="93"/>
      <c r="C35" s="93"/>
      <c r="D35" s="95"/>
      <c r="E35" s="94"/>
      <c r="F35" s="94"/>
      <c r="G35" s="94"/>
      <c r="H35" s="94"/>
      <c r="I35" s="94"/>
      <c r="J35" s="94"/>
      <c r="K35" s="93"/>
    </row>
    <row r="36" spans="1:11" s="51" customFormat="1" ht="20.25" customHeight="1">
      <c r="A36" s="72"/>
      <c r="B36" s="92" t="s">
        <v>332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1" customFormat="1" ht="2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60" customFormat="1" ht="17.25" customHeight="1">
      <c r="A38" s="41"/>
      <c r="B38" s="92" t="s">
        <v>330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1:11" s="60" customFormat="1" ht="17.25" customHeight="1">
      <c r="A39" s="41"/>
      <c r="B39" s="92" t="s">
        <v>331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1" s="60" customFormat="1" ht="11.25" customHeight="1">
      <c r="A40" s="41"/>
      <c r="D40" s="41"/>
      <c r="E40" s="41"/>
      <c r="F40" s="41"/>
      <c r="G40" s="41"/>
      <c r="H40" s="41"/>
      <c r="I40" s="41"/>
      <c r="J40" s="41"/>
      <c r="K40" s="41"/>
    </row>
    <row r="41" spans="1:11" ht="21">
      <c r="C41" s="125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3"/>
  <sheetViews>
    <sheetView showGridLines="0" topLeftCell="C1" zoomScale="75" zoomScaleNormal="75" workbookViewId="0">
      <selection activeCell="P15" sqref="P15"/>
    </sheetView>
  </sheetViews>
  <sheetFormatPr defaultColWidth="9.125" defaultRowHeight="18"/>
  <cols>
    <col min="1" max="1" width="1.75" style="38" customWidth="1"/>
    <col min="2" max="2" width="5.875" style="38" customWidth="1"/>
    <col min="3" max="3" width="5.25" style="38" customWidth="1"/>
    <col min="4" max="4" width="15.125" style="38" customWidth="1"/>
    <col min="5" max="5" width="11.875" style="38" hidden="1" customWidth="1"/>
    <col min="6" max="6" width="1.375" style="38" hidden="1" customWidth="1"/>
    <col min="7" max="12" width="10.625" style="38" customWidth="1"/>
    <col min="13" max="14" width="11.875" style="38" hidden="1" customWidth="1"/>
    <col min="15" max="17" width="11.125" style="38" customWidth="1"/>
    <col min="18" max="18" width="11.125" style="37" customWidth="1"/>
    <col min="19" max="19" width="2.25" style="37" customWidth="1"/>
    <col min="20" max="20" width="5.375" style="37" customWidth="1"/>
    <col min="21" max="16384" width="9.125" style="37"/>
  </cols>
  <sheetData>
    <row r="1" spans="1:23" s="67" customFormat="1">
      <c r="A1" s="65"/>
      <c r="B1" s="65" t="s">
        <v>334</v>
      </c>
      <c r="C1" s="66"/>
      <c r="D1" s="65" t="s">
        <v>350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63" customFormat="1" ht="18" customHeight="1">
      <c r="A2" s="64"/>
      <c r="B2" s="65" t="s">
        <v>335</v>
      </c>
      <c r="C2" s="66"/>
      <c r="D2" s="65" t="s">
        <v>351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3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3" s="92" customFormat="1" ht="17.25" customHeight="1">
      <c r="A4" s="373" t="s">
        <v>201</v>
      </c>
      <c r="B4" s="373"/>
      <c r="C4" s="373"/>
      <c r="D4" s="374"/>
      <c r="E4" s="124"/>
      <c r="F4" s="123"/>
      <c r="G4" s="124"/>
      <c r="H4" s="123"/>
      <c r="I4" s="124"/>
      <c r="J4" s="123"/>
      <c r="K4" s="124"/>
      <c r="L4" s="123"/>
      <c r="M4" s="379" t="s">
        <v>137</v>
      </c>
      <c r="N4" s="380"/>
      <c r="O4" s="380"/>
      <c r="P4" s="380"/>
      <c r="Q4" s="380"/>
      <c r="R4" s="380"/>
      <c r="S4" s="118"/>
    </row>
    <row r="5" spans="1:23" s="92" customFormat="1" ht="21" customHeight="1">
      <c r="A5" s="375"/>
      <c r="B5" s="375"/>
      <c r="C5" s="375"/>
      <c r="D5" s="376"/>
      <c r="E5" s="359">
        <v>2556</v>
      </c>
      <c r="F5" s="360"/>
      <c r="G5" s="359">
        <v>2558</v>
      </c>
      <c r="H5" s="360"/>
      <c r="I5" s="359">
        <v>2559</v>
      </c>
      <c r="J5" s="360"/>
      <c r="K5" s="359">
        <v>2560</v>
      </c>
      <c r="L5" s="360"/>
      <c r="M5" s="381" t="s">
        <v>202</v>
      </c>
      <c r="N5" s="382"/>
      <c r="O5" s="382"/>
      <c r="P5" s="382"/>
      <c r="Q5" s="382"/>
      <c r="R5" s="382"/>
      <c r="S5" s="118"/>
    </row>
    <row r="6" spans="1:23" s="92" customFormat="1" ht="21" customHeight="1">
      <c r="A6" s="375"/>
      <c r="B6" s="375"/>
      <c r="C6" s="375"/>
      <c r="D6" s="376"/>
      <c r="E6" s="361" t="s">
        <v>231</v>
      </c>
      <c r="F6" s="362"/>
      <c r="G6" s="361" t="s">
        <v>228</v>
      </c>
      <c r="H6" s="362"/>
      <c r="I6" s="361" t="s">
        <v>229</v>
      </c>
      <c r="J6" s="362"/>
      <c r="K6" s="361" t="s">
        <v>352</v>
      </c>
      <c r="L6" s="362"/>
      <c r="M6" s="213" t="s">
        <v>329</v>
      </c>
      <c r="N6" s="126"/>
      <c r="O6" s="357" t="s">
        <v>333</v>
      </c>
      <c r="P6" s="358"/>
      <c r="Q6" s="357" t="s">
        <v>359</v>
      </c>
      <c r="R6" s="358"/>
      <c r="S6" s="118"/>
    </row>
    <row r="7" spans="1:23" s="92" customFormat="1" ht="20.25" customHeight="1">
      <c r="A7" s="375"/>
      <c r="B7" s="375"/>
      <c r="C7" s="375"/>
      <c r="D7" s="376"/>
      <c r="E7" s="122" t="s">
        <v>5</v>
      </c>
      <c r="F7" s="122" t="s">
        <v>7</v>
      </c>
      <c r="G7" s="122" t="s">
        <v>5</v>
      </c>
      <c r="H7" s="122" t="s">
        <v>7</v>
      </c>
      <c r="I7" s="122" t="s">
        <v>5</v>
      </c>
      <c r="J7" s="122" t="s">
        <v>7</v>
      </c>
      <c r="K7" s="122" t="s">
        <v>5</v>
      </c>
      <c r="L7" s="122" t="s">
        <v>7</v>
      </c>
      <c r="M7" s="122" t="s">
        <v>5</v>
      </c>
      <c r="N7" s="122" t="s">
        <v>7</v>
      </c>
      <c r="O7" s="122" t="s">
        <v>5</v>
      </c>
      <c r="P7" s="122" t="s">
        <v>7</v>
      </c>
      <c r="Q7" s="122" t="s">
        <v>5</v>
      </c>
      <c r="R7" s="141" t="s">
        <v>7</v>
      </c>
      <c r="S7" s="118"/>
    </row>
    <row r="8" spans="1:23" s="92" customFormat="1" ht="20.25" customHeight="1">
      <c r="A8" s="377"/>
      <c r="B8" s="377"/>
      <c r="C8" s="377"/>
      <c r="D8" s="378"/>
      <c r="E8" s="121" t="s">
        <v>6</v>
      </c>
      <c r="F8" s="121" t="s">
        <v>18</v>
      </c>
      <c r="G8" s="121" t="s">
        <v>6</v>
      </c>
      <c r="H8" s="121" t="s">
        <v>18</v>
      </c>
      <c r="I8" s="121" t="s">
        <v>6</v>
      </c>
      <c r="J8" s="121" t="s">
        <v>18</v>
      </c>
      <c r="K8" s="121" t="s">
        <v>6</v>
      </c>
      <c r="L8" s="121" t="s">
        <v>18</v>
      </c>
      <c r="M8" s="121" t="s">
        <v>6</v>
      </c>
      <c r="N8" s="121" t="s">
        <v>18</v>
      </c>
      <c r="O8" s="121" t="s">
        <v>6</v>
      </c>
      <c r="P8" s="121" t="s">
        <v>18</v>
      </c>
      <c r="Q8" s="121" t="s">
        <v>6</v>
      </c>
      <c r="R8" s="212" t="s">
        <v>18</v>
      </c>
      <c r="S8" s="118"/>
    </row>
    <row r="9" spans="1:23" s="92" customFormat="1" ht="9" customHeight="1">
      <c r="A9" s="127"/>
      <c r="B9" s="127"/>
      <c r="C9" s="127"/>
      <c r="D9" s="128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19"/>
      <c r="Q9" s="120"/>
      <c r="R9" s="120"/>
      <c r="S9" s="118"/>
    </row>
    <row r="10" spans="1:23" s="100" customFormat="1" ht="25.5" customHeight="1">
      <c r="A10" s="305" t="s">
        <v>192</v>
      </c>
      <c r="B10" s="305"/>
      <c r="C10" s="305"/>
      <c r="D10" s="306"/>
      <c r="E10" s="105">
        <v>8535</v>
      </c>
      <c r="F10" s="105">
        <v>213893</v>
      </c>
      <c r="G10" s="105">
        <v>7594</v>
      </c>
      <c r="H10" s="105">
        <f>105307+111402</f>
        <v>216709</v>
      </c>
      <c r="I10" s="105">
        <v>7324</v>
      </c>
      <c r="J10" s="105">
        <v>214883</v>
      </c>
      <c r="K10" s="105">
        <v>8783</v>
      </c>
      <c r="L10" s="105">
        <v>237031</v>
      </c>
      <c r="M10" s="142">
        <f t="shared" ref="M10:P10" si="0">(G10-E10)*100/E10</f>
        <v>-11.025190392501464</v>
      </c>
      <c r="N10" s="139">
        <f t="shared" si="0"/>
        <v>1.3165461235290543</v>
      </c>
      <c r="O10" s="139">
        <f>(I10-G10)*100/G10</f>
        <v>-3.5554385040821703</v>
      </c>
      <c r="P10" s="139">
        <f>(J10-H10)*100/H10</f>
        <v>-0.84260459879377414</v>
      </c>
      <c r="Q10" s="139">
        <f>(K10-I10)*100/I10</f>
        <v>19.920808301474604</v>
      </c>
      <c r="R10" s="428">
        <f>(L10-J10)*100/J10</f>
        <v>10.30700427674595</v>
      </c>
      <c r="U10" s="92"/>
      <c r="V10" s="92"/>
      <c r="W10" s="92"/>
    </row>
    <row r="11" spans="1:23" s="100" customFormat="1" ht="30.75" customHeight="1">
      <c r="A11" s="383" t="s">
        <v>11</v>
      </c>
      <c r="B11" s="383"/>
      <c r="C11" s="383"/>
      <c r="D11" s="384"/>
      <c r="E11" s="117">
        <v>4297</v>
      </c>
      <c r="F11" s="117">
        <v>8994</v>
      </c>
      <c r="G11" s="117">
        <v>3318</v>
      </c>
      <c r="H11" s="117">
        <f>3643+3617</f>
        <v>7260</v>
      </c>
      <c r="I11" s="117">
        <v>3097</v>
      </c>
      <c r="J11" s="117">
        <v>6824</v>
      </c>
      <c r="K11" s="117">
        <v>4013</v>
      </c>
      <c r="L11" s="117">
        <v>8331</v>
      </c>
      <c r="M11" s="143">
        <f t="shared" ref="M11:M19" si="1">(G11-E11)*100/E11</f>
        <v>-22.783337212008377</v>
      </c>
      <c r="N11" s="140">
        <f t="shared" ref="N11:N19" si="2">(H11-F11)*100/F11</f>
        <v>-19.279519679786524</v>
      </c>
      <c r="O11" s="139">
        <f>(I11-G11)*100/G11</f>
        <v>-6.6606389391199521</v>
      </c>
      <c r="P11" s="139">
        <f>(J11-H11)*100/H11</f>
        <v>-6.0055096418732781</v>
      </c>
      <c r="Q11" s="139">
        <f t="shared" ref="Q10:R19" si="3">(K11-I11)*100/I11</f>
        <v>29.577010009686795</v>
      </c>
      <c r="R11" s="428">
        <f t="shared" si="3"/>
        <v>22.083821805392731</v>
      </c>
      <c r="U11" s="92"/>
      <c r="V11" s="92"/>
      <c r="W11" s="92"/>
    </row>
    <row r="12" spans="1:23" s="100" customFormat="1" ht="30.75" customHeight="1">
      <c r="A12" s="371" t="s">
        <v>12</v>
      </c>
      <c r="B12" s="371"/>
      <c r="C12" s="371"/>
      <c r="D12" s="372"/>
      <c r="E12" s="117">
        <v>1841</v>
      </c>
      <c r="F12" s="117">
        <v>12461</v>
      </c>
      <c r="G12" s="117">
        <v>1847</v>
      </c>
      <c r="H12" s="117">
        <f>6933+5677</f>
        <v>12610</v>
      </c>
      <c r="I12" s="117">
        <v>1766</v>
      </c>
      <c r="J12" s="117">
        <v>12130</v>
      </c>
      <c r="K12" s="117">
        <v>2013</v>
      </c>
      <c r="L12" s="117">
        <v>13821</v>
      </c>
      <c r="M12" s="143">
        <f t="shared" si="1"/>
        <v>0.32590983161325365</v>
      </c>
      <c r="N12" s="140">
        <f t="shared" si="2"/>
        <v>1.1957306797207288</v>
      </c>
      <c r="O12" s="139">
        <f>(I12-G12)*100/G12</f>
        <v>-4.3854899837574441</v>
      </c>
      <c r="P12" s="139">
        <f>(J12-H12)*100/H12</f>
        <v>-3.8065027755749403</v>
      </c>
      <c r="Q12" s="139">
        <f t="shared" si="3"/>
        <v>13.986409966024915</v>
      </c>
      <c r="R12" s="428">
        <f t="shared" si="3"/>
        <v>13.940643033800495</v>
      </c>
      <c r="U12" s="92"/>
      <c r="V12" s="92"/>
      <c r="W12" s="92"/>
    </row>
    <row r="13" spans="1:23" s="96" customFormat="1" ht="30.75" customHeight="1">
      <c r="A13" s="371" t="s">
        <v>13</v>
      </c>
      <c r="B13" s="371"/>
      <c r="C13" s="371"/>
      <c r="D13" s="372"/>
      <c r="E13" s="117">
        <v>1031</v>
      </c>
      <c r="F13" s="117">
        <v>13792</v>
      </c>
      <c r="G13" s="117">
        <v>971</v>
      </c>
      <c r="H13" s="117">
        <f>7364+5767</f>
        <v>13131</v>
      </c>
      <c r="I13" s="117">
        <v>980</v>
      </c>
      <c r="J13" s="117">
        <v>13357</v>
      </c>
      <c r="K13" s="117">
        <v>1116</v>
      </c>
      <c r="L13" s="117">
        <v>15114</v>
      </c>
      <c r="M13" s="143">
        <f t="shared" si="1"/>
        <v>-5.8195926285160038</v>
      </c>
      <c r="N13" s="140">
        <f t="shared" si="2"/>
        <v>-4.7926334106728534</v>
      </c>
      <c r="O13" s="139">
        <f>(I13-G13)*100/G13</f>
        <v>0.92687950566426369</v>
      </c>
      <c r="P13" s="139">
        <f>(J13-H13)*100/H13</f>
        <v>1.7211179651207067</v>
      </c>
      <c r="Q13" s="139">
        <f t="shared" si="3"/>
        <v>13.877551020408163</v>
      </c>
      <c r="R13" s="428">
        <f t="shared" si="3"/>
        <v>13.154151381298195</v>
      </c>
      <c r="U13" s="92"/>
      <c r="V13" s="92"/>
      <c r="W13" s="92"/>
    </row>
    <row r="14" spans="1:23" s="96" customFormat="1" ht="30.75" customHeight="1">
      <c r="A14" s="371" t="s">
        <v>14</v>
      </c>
      <c r="B14" s="371"/>
      <c r="C14" s="371"/>
      <c r="D14" s="372"/>
      <c r="E14" s="117">
        <v>894</v>
      </c>
      <c r="F14" s="117">
        <v>28532</v>
      </c>
      <c r="G14" s="117">
        <v>940</v>
      </c>
      <c r="H14" s="117">
        <f>18055+12127</f>
        <v>30182</v>
      </c>
      <c r="I14" s="117">
        <v>949</v>
      </c>
      <c r="J14" s="117">
        <v>30606</v>
      </c>
      <c r="K14" s="117">
        <v>1023</v>
      </c>
      <c r="L14" s="117">
        <v>32453</v>
      </c>
      <c r="M14" s="143">
        <f t="shared" si="1"/>
        <v>5.1454138702460854</v>
      </c>
      <c r="N14" s="140">
        <f t="shared" si="2"/>
        <v>5.7829805131080896</v>
      </c>
      <c r="O14" s="139">
        <f>(I14-G14)*100/G14</f>
        <v>0.95744680851063835</v>
      </c>
      <c r="P14" s="139">
        <f>(J14-H14)*100/H14</f>
        <v>1.4048108143926843</v>
      </c>
      <c r="Q14" s="139">
        <f t="shared" si="3"/>
        <v>7.7976817702845098</v>
      </c>
      <c r="R14" s="428">
        <f t="shared" si="3"/>
        <v>6.0347644252760899</v>
      </c>
      <c r="U14" s="92"/>
      <c r="V14" s="92"/>
      <c r="W14" s="92"/>
    </row>
    <row r="15" spans="1:23" s="96" customFormat="1" ht="30.75" customHeight="1">
      <c r="A15" s="371" t="s">
        <v>126</v>
      </c>
      <c r="B15" s="371"/>
      <c r="C15" s="371"/>
      <c r="D15" s="372"/>
      <c r="E15" s="117">
        <v>195</v>
      </c>
      <c r="F15" s="117">
        <v>13511</v>
      </c>
      <c r="G15" s="117">
        <v>211</v>
      </c>
      <c r="H15" s="117">
        <f>8642+5945</f>
        <v>14587</v>
      </c>
      <c r="I15" s="117">
        <v>218</v>
      </c>
      <c r="J15" s="117">
        <v>15029</v>
      </c>
      <c r="K15" s="117">
        <v>272</v>
      </c>
      <c r="L15" s="117">
        <v>18971</v>
      </c>
      <c r="M15" s="143">
        <f t="shared" si="1"/>
        <v>8.2051282051282044</v>
      </c>
      <c r="N15" s="140">
        <f t="shared" si="2"/>
        <v>7.9638812819184368</v>
      </c>
      <c r="O15" s="139">
        <f>(I15-G15)*100/G15</f>
        <v>3.3175355450236967</v>
      </c>
      <c r="P15" s="139">
        <f>(J15-H15)*100/H15</f>
        <v>3.0300952903270035</v>
      </c>
      <c r="Q15" s="139">
        <f t="shared" si="3"/>
        <v>24.770642201834864</v>
      </c>
      <c r="R15" s="428">
        <f t="shared" si="3"/>
        <v>26.229290039257435</v>
      </c>
      <c r="U15" s="92"/>
      <c r="V15" s="92"/>
      <c r="W15" s="92"/>
    </row>
    <row r="16" spans="1:23" s="96" customFormat="1" ht="30.75" customHeight="1">
      <c r="A16" s="371" t="s">
        <v>15</v>
      </c>
      <c r="B16" s="371"/>
      <c r="C16" s="371"/>
      <c r="D16" s="372"/>
      <c r="E16" s="117">
        <v>172</v>
      </c>
      <c r="F16" s="117">
        <v>29133</v>
      </c>
      <c r="G16" s="117">
        <v>207</v>
      </c>
      <c r="H16" s="117">
        <f>20439+15027</f>
        <v>35466</v>
      </c>
      <c r="I16" s="117">
        <v>214</v>
      </c>
      <c r="J16" s="117">
        <v>36374</v>
      </c>
      <c r="K16" s="117">
        <v>232</v>
      </c>
      <c r="L16" s="117">
        <v>39595</v>
      </c>
      <c r="M16" s="143">
        <f t="shared" si="1"/>
        <v>20.348837209302324</v>
      </c>
      <c r="N16" s="140">
        <f t="shared" si="2"/>
        <v>21.73823499124704</v>
      </c>
      <c r="O16" s="139">
        <f>(I16-G16)*100/G16</f>
        <v>3.3816425120772946</v>
      </c>
      <c r="P16" s="139">
        <f>(J16-H16)*100/H16</f>
        <v>2.5601984999718042</v>
      </c>
      <c r="Q16" s="139">
        <f t="shared" si="3"/>
        <v>8.4112149532710276</v>
      </c>
      <c r="R16" s="428">
        <f t="shared" si="3"/>
        <v>8.855226260515753</v>
      </c>
      <c r="U16" s="92"/>
      <c r="V16" s="92"/>
      <c r="W16" s="92"/>
    </row>
    <row r="17" spans="1:23" s="96" customFormat="1" ht="30.75" customHeight="1">
      <c r="A17" s="371" t="s">
        <v>16</v>
      </c>
      <c r="B17" s="371"/>
      <c r="C17" s="371"/>
      <c r="D17" s="372"/>
      <c r="E17" s="117">
        <v>38</v>
      </c>
      <c r="F17" s="117">
        <v>13894</v>
      </c>
      <c r="G17" s="117">
        <v>41</v>
      </c>
      <c r="H17" s="117">
        <f>8018+7996</f>
        <v>16014</v>
      </c>
      <c r="I17" s="117">
        <v>41</v>
      </c>
      <c r="J17" s="117">
        <v>15803</v>
      </c>
      <c r="K17" s="117">
        <v>54</v>
      </c>
      <c r="L17" s="117">
        <v>20697</v>
      </c>
      <c r="M17" s="143">
        <f t="shared" si="1"/>
        <v>7.8947368421052628</v>
      </c>
      <c r="N17" s="140">
        <f t="shared" si="2"/>
        <v>15.258384914351518</v>
      </c>
      <c r="O17" s="139">
        <f>(I17-G17)*100/G17</f>
        <v>0</v>
      </c>
      <c r="P17" s="139">
        <f>(J17-H17)*100/H17</f>
        <v>-1.3175971025352817</v>
      </c>
      <c r="Q17" s="139">
        <f t="shared" si="3"/>
        <v>31.707317073170731</v>
      </c>
      <c r="R17" s="428">
        <f t="shared" si="3"/>
        <v>30.968803391761057</v>
      </c>
      <c r="U17" s="92"/>
      <c r="V17" s="92"/>
      <c r="W17" s="92"/>
    </row>
    <row r="18" spans="1:23" s="96" customFormat="1" ht="30.75" customHeight="1">
      <c r="A18" s="371" t="s">
        <v>17</v>
      </c>
      <c r="B18" s="371"/>
      <c r="C18" s="371"/>
      <c r="D18" s="372"/>
      <c r="E18" s="117">
        <v>37</v>
      </c>
      <c r="F18" s="117">
        <v>24389</v>
      </c>
      <c r="G18" s="117">
        <v>33</v>
      </c>
      <c r="H18" s="117">
        <f>10414+12009</f>
        <v>22423</v>
      </c>
      <c r="I18" s="117">
        <v>34</v>
      </c>
      <c r="J18" s="117">
        <v>23123</v>
      </c>
      <c r="K18" s="117">
        <v>35</v>
      </c>
      <c r="L18" s="117">
        <v>23139</v>
      </c>
      <c r="M18" s="143">
        <f t="shared" si="1"/>
        <v>-10.810810810810811</v>
      </c>
      <c r="N18" s="140">
        <f t="shared" si="2"/>
        <v>-8.0610111115666907</v>
      </c>
      <c r="O18" s="139">
        <f>(I18-G18)*100/G18</f>
        <v>3.0303030303030303</v>
      </c>
      <c r="P18" s="139">
        <f>(J18-H18)*100/H18</f>
        <v>3.1217945859162466</v>
      </c>
      <c r="Q18" s="139">
        <f t="shared" si="3"/>
        <v>2.9411764705882355</v>
      </c>
      <c r="R18" s="428">
        <f t="shared" si="3"/>
        <v>6.9195173636638838E-2</v>
      </c>
      <c r="U18" s="92"/>
      <c r="V18" s="92"/>
      <c r="W18" s="92"/>
    </row>
    <row r="19" spans="1:23" s="96" customFormat="1" ht="30.75" customHeight="1">
      <c r="A19" s="385" t="s">
        <v>138</v>
      </c>
      <c r="B19" s="385"/>
      <c r="C19" s="385"/>
      <c r="D19" s="386"/>
      <c r="E19" s="117">
        <v>30</v>
      </c>
      <c r="F19" s="117">
        <v>69187</v>
      </c>
      <c r="G19" s="117">
        <v>26</v>
      </c>
      <c r="H19" s="117">
        <f>21799+43237</f>
        <v>65036</v>
      </c>
      <c r="I19" s="117">
        <v>25</v>
      </c>
      <c r="J19" s="117">
        <v>61637</v>
      </c>
      <c r="K19" s="117">
        <v>25</v>
      </c>
      <c r="L19" s="117">
        <v>64910</v>
      </c>
      <c r="M19" s="143">
        <f t="shared" si="1"/>
        <v>-13.333333333333334</v>
      </c>
      <c r="N19" s="140">
        <f t="shared" si="2"/>
        <v>-5.9996820211889519</v>
      </c>
      <c r="O19" s="139">
        <f>(I19-G19)*100/G19</f>
        <v>-3.8461538461538463</v>
      </c>
      <c r="P19" s="139">
        <f>(J19-H19)*100/H19</f>
        <v>-5.2263361830370876</v>
      </c>
      <c r="Q19" s="139">
        <f t="shared" si="3"/>
        <v>0</v>
      </c>
      <c r="R19" s="428">
        <f t="shared" si="3"/>
        <v>5.3101221668802827</v>
      </c>
      <c r="U19" s="92"/>
      <c r="V19" s="92"/>
      <c r="W19" s="92"/>
    </row>
    <row r="20" spans="1:23" s="60" customFormat="1" ht="2.25" customHeight="1">
      <c r="A20" s="61"/>
      <c r="B20" s="116"/>
      <c r="C20" s="116"/>
      <c r="D20" s="116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4"/>
      <c r="Q20" s="114"/>
      <c r="R20" s="114"/>
      <c r="U20" s="92"/>
      <c r="V20" s="92"/>
      <c r="W20" s="92"/>
    </row>
    <row r="21" spans="1:23" s="60" customFormat="1" ht="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U21" s="92"/>
      <c r="V21" s="92"/>
      <c r="W21" s="92"/>
    </row>
    <row r="22" spans="1:23" s="60" customFormat="1" ht="17.399999999999999">
      <c r="A22" s="41"/>
      <c r="B22" s="41" t="s">
        <v>87</v>
      </c>
      <c r="C22" s="41"/>
      <c r="D22" s="41"/>
      <c r="E22" s="41"/>
      <c r="F22" s="41"/>
      <c r="G22" s="41"/>
      <c r="H22" s="41"/>
      <c r="I22" s="41"/>
      <c r="J22" s="41"/>
      <c r="K22" s="41"/>
      <c r="O22" s="41"/>
      <c r="P22" s="41"/>
      <c r="Q22" s="41"/>
      <c r="U22" s="92"/>
      <c r="V22" s="92"/>
      <c r="W22" s="92"/>
    </row>
    <row r="23" spans="1:23" s="60" customFormat="1" ht="17.399999999999999">
      <c r="A23" s="41"/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T-12.1</vt:lpstr>
      <vt:lpstr>T-12.2</vt:lpstr>
      <vt:lpstr>T-12.3</vt:lpstr>
      <vt:lpstr>T-12.4</vt:lpstr>
      <vt:lpstr>T-12.5</vt:lpstr>
      <vt:lpstr>T-12.6</vt:lpstr>
      <vt:lpstr>T-12.7</vt:lpstr>
      <vt:lpstr>T-12.1 </vt:lpstr>
      <vt:lpstr>T-12.2  </vt:lpstr>
      <vt:lpstr>T-12.3    </vt:lpstr>
      <vt:lpstr>T-12.4 </vt:lpstr>
      <vt:lpstr>T-12.5 </vt:lpstr>
      <vt:lpstr>T-12.62559</vt:lpstr>
      <vt:lpstr>T-12.72559</vt:lpstr>
      <vt:lpstr>Sheet1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2018-08-09T03:13:21Z</cp:lastPrinted>
  <dcterms:created xsi:type="dcterms:W3CDTF">2004-08-20T21:28:46Z</dcterms:created>
  <dcterms:modified xsi:type="dcterms:W3CDTF">2018-08-09T03:25:37Z</dcterms:modified>
</cp:coreProperties>
</file>