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6048"/>
  </bookViews>
  <sheets>
    <sheet name="T-19.2  ปีงบประมาณ 2560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K13"/>
  <c r="L13"/>
  <c r="M13"/>
  <c r="E13"/>
  <c r="F14" l="1"/>
  <c r="G14"/>
  <c r="H14"/>
  <c r="I14"/>
  <c r="J14"/>
  <c r="K14"/>
  <c r="L14"/>
  <c r="M14"/>
  <c r="E14"/>
  <c r="F31"/>
  <c r="G31"/>
  <c r="H31"/>
  <c r="I31"/>
  <c r="J31"/>
  <c r="K31"/>
  <c r="L31"/>
  <c r="M31"/>
  <c r="E31"/>
  <c r="F50"/>
  <c r="G50"/>
  <c r="H50"/>
  <c r="I50"/>
  <c r="J50"/>
  <c r="K50"/>
  <c r="L50"/>
  <c r="M50"/>
  <c r="E50"/>
  <c r="F53"/>
  <c r="G53"/>
  <c r="H53"/>
  <c r="I53"/>
  <c r="J53"/>
  <c r="K53"/>
  <c r="L53"/>
  <c r="M53"/>
  <c r="E53"/>
  <c r="F60"/>
  <c r="G60"/>
  <c r="H60"/>
  <c r="I60"/>
  <c r="J60"/>
  <c r="K60"/>
  <c r="L60"/>
  <c r="M60"/>
  <c r="E60"/>
  <c r="F64"/>
  <c r="G64"/>
  <c r="H64"/>
  <c r="I64"/>
  <c r="J64"/>
  <c r="K64"/>
  <c r="L64"/>
  <c r="M64"/>
  <c r="E64"/>
  <c r="F81"/>
  <c r="G81"/>
  <c r="H81"/>
  <c r="I81"/>
  <c r="J81"/>
  <c r="K81"/>
  <c r="L81"/>
  <c r="M81"/>
  <c r="E81"/>
  <c r="F85"/>
  <c r="G85"/>
  <c r="H85"/>
  <c r="I85"/>
  <c r="J85"/>
  <c r="K85"/>
  <c r="L85"/>
  <c r="M85"/>
  <c r="E85"/>
  <c r="F92"/>
  <c r="G92"/>
  <c r="H92"/>
  <c r="I92"/>
  <c r="J92"/>
  <c r="K92"/>
  <c r="L92"/>
  <c r="M92"/>
  <c r="E92"/>
  <c r="F96"/>
  <c r="G96"/>
  <c r="H96"/>
  <c r="I96"/>
  <c r="J96"/>
  <c r="K96"/>
  <c r="L96"/>
  <c r="M96"/>
  <c r="E96"/>
  <c r="F113"/>
  <c r="G113"/>
  <c r="I113"/>
  <c r="J113"/>
  <c r="K113"/>
  <c r="L113"/>
  <c r="M113"/>
  <c r="E113"/>
  <c r="F120"/>
  <c r="G120"/>
  <c r="I120"/>
  <c r="J120"/>
  <c r="K120"/>
  <c r="L120"/>
  <c r="M120"/>
  <c r="E120"/>
  <c r="F123"/>
  <c r="G123"/>
  <c r="I123"/>
  <c r="J123"/>
  <c r="K123"/>
  <c r="L123"/>
  <c r="M123"/>
  <c r="E123"/>
  <c r="F129"/>
  <c r="G129"/>
  <c r="H129"/>
  <c r="I129"/>
  <c r="J129"/>
  <c r="K129"/>
  <c r="L129"/>
  <c r="M129"/>
  <c r="E129"/>
  <c r="F132"/>
  <c r="G132"/>
  <c r="H132"/>
  <c r="I132"/>
  <c r="J132"/>
  <c r="K132"/>
  <c r="L132"/>
  <c r="M132"/>
  <c r="E132"/>
  <c r="F147"/>
  <c r="G147"/>
  <c r="H147"/>
  <c r="I147"/>
  <c r="J147"/>
  <c r="K147"/>
  <c r="L147"/>
  <c r="M147"/>
  <c r="E147"/>
  <c r="F152"/>
  <c r="G152"/>
  <c r="H152"/>
  <c r="I152"/>
  <c r="J152"/>
  <c r="K152"/>
  <c r="L152"/>
  <c r="M152"/>
  <c r="E152"/>
  <c r="F158"/>
  <c r="G158"/>
  <c r="H158"/>
  <c r="I158"/>
  <c r="J158"/>
  <c r="K158"/>
  <c r="L158"/>
  <c r="M158"/>
  <c r="E158"/>
  <c r="F163"/>
  <c r="G163"/>
  <c r="H163"/>
  <c r="I163"/>
  <c r="J163"/>
  <c r="K163"/>
  <c r="L163"/>
  <c r="M163"/>
  <c r="E163"/>
  <c r="F182"/>
  <c r="G182"/>
  <c r="H182"/>
  <c r="I182"/>
  <c r="J182"/>
  <c r="K182"/>
  <c r="L182"/>
  <c r="M182"/>
  <c r="E182"/>
  <c r="F185"/>
  <c r="G185"/>
  <c r="H185"/>
  <c r="I185"/>
  <c r="J185"/>
  <c r="K185"/>
  <c r="L185"/>
  <c r="M185"/>
  <c r="E185"/>
  <c r="E56" l="1"/>
  <c r="F56"/>
  <c r="G56"/>
  <c r="H56"/>
  <c r="I56"/>
  <c r="J56"/>
  <c r="K56"/>
  <c r="L56"/>
  <c r="M56"/>
  <c r="E58"/>
  <c r="F58"/>
  <c r="G58"/>
  <c r="H58"/>
  <c r="I58"/>
  <c r="J58"/>
  <c r="K58"/>
  <c r="L58"/>
  <c r="M58"/>
  <c r="E99"/>
  <c r="F99"/>
  <c r="G99"/>
  <c r="H99"/>
  <c r="I99"/>
  <c r="J99"/>
  <c r="K99"/>
  <c r="L99"/>
  <c r="M99"/>
  <c r="E127"/>
  <c r="F127"/>
  <c r="G127"/>
  <c r="I127"/>
  <c r="J127"/>
  <c r="K127"/>
  <c r="L127"/>
  <c r="M127"/>
  <c r="E161"/>
  <c r="F161"/>
  <c r="G161"/>
  <c r="H161"/>
  <c r="I161"/>
  <c r="J161"/>
  <c r="K161"/>
  <c r="L161"/>
  <c r="M161"/>
  <c r="E177"/>
  <c r="F177"/>
  <c r="G177"/>
  <c r="H177"/>
  <c r="I177"/>
  <c r="J177"/>
  <c r="K177"/>
  <c r="L177"/>
  <c r="M177"/>
  <c r="E180"/>
  <c r="F180"/>
  <c r="G180"/>
  <c r="H180"/>
  <c r="I180"/>
  <c r="J180"/>
  <c r="K180"/>
  <c r="L180"/>
  <c r="M180"/>
  <c r="E191"/>
  <c r="F191"/>
  <c r="G191"/>
  <c r="H191"/>
  <c r="I191"/>
  <c r="J191"/>
  <c r="K191"/>
  <c r="L191"/>
  <c r="M191"/>
  <c r="E193"/>
  <c r="F193"/>
  <c r="G193"/>
  <c r="H193"/>
  <c r="I193"/>
  <c r="J193"/>
  <c r="K193"/>
  <c r="L193"/>
  <c r="M193"/>
  <c r="E195"/>
  <c r="F195"/>
  <c r="G195"/>
  <c r="H195"/>
  <c r="I195"/>
  <c r="J195"/>
  <c r="K195"/>
  <c r="L195"/>
  <c r="M195"/>
</calcChain>
</file>

<file path=xl/sharedStrings.xml><?xml version="1.0" encoding="utf-8"?>
<sst xmlns="http://schemas.openxmlformats.org/spreadsheetml/2006/main" count="474" uniqueCount="286">
  <si>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</si>
  <si>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</si>
  <si>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 xml:space="preserve">   เทศบาลตำบลท่าช้าง</t>
  </si>
  <si>
    <t>อำเภอเฉลิมพระเกียรติ</t>
  </si>
  <si>
    <t xml:space="preserve">   เทศบาลตำบลสีดา</t>
  </si>
  <si>
    <t>อำเภอสีดา</t>
  </si>
  <si>
    <t xml:space="preserve">   เทศบาลตำบลหนองบัวลาย</t>
  </si>
  <si>
    <t>อำเภอบัวลาย</t>
  </si>
  <si>
    <t xml:space="preserve">   เทศบาลตำบลไพล </t>
  </si>
  <si>
    <t xml:space="preserve">   เทศบาลตำบลบ้านยาง</t>
  </si>
  <si>
    <t xml:space="preserve">   เทศบาลตำบลช่องแมว</t>
  </si>
  <si>
    <t xml:space="preserve">   เทศบาลตำบลขุย</t>
  </si>
  <si>
    <t xml:space="preserve">   เทศบาลตำบลหนองบัววง</t>
  </si>
  <si>
    <t>อำเภอลำทะเมนชัย</t>
  </si>
  <si>
    <t xml:space="preserve">   เทศบาลตำบลสระพระ</t>
  </si>
  <si>
    <t xml:space="preserve">   เทศบาลตำบลพระทองคำ</t>
  </si>
  <si>
    <t>อำเภอพระทองคำ</t>
  </si>
  <si>
    <t xml:space="preserve">   เทศบาลตำบลเมืองยาง</t>
  </si>
  <si>
    <t>อำเภอเมืองยาง</t>
  </si>
  <si>
    <t>อำเภอเทพารักษ์</t>
  </si>
  <si>
    <t xml:space="preserve">   เทศบาลตำบลศาลเจ้าพ่อ</t>
  </si>
  <si>
    <t>อำเภอวังน้ำเขียว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</si>
  <si>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</si>
  <si>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</si>
  <si>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</si>
  <si>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</si>
  <si>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</si>
  <si>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</si>
  <si>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</si>
  <si>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</si>
  <si>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</si>
  <si>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</si>
  <si>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</si>
  <si>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</si>
  <si>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</si>
  <si>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</si>
  <si>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</si>
  <si>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</si>
  <si>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</si>
  <si>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</si>
  <si>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</si>
  <si>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</si>
  <si>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</si>
  <si>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</si>
  <si>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</si>
  <si>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</si>
  <si>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</si>
  <si>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</si>
  <si>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 xml:space="preserve">รายได้ </t>
  </si>
  <si>
    <t>อำเภอ/เทศบาล</t>
  </si>
  <si>
    <t>Table 19.2</t>
  </si>
  <si>
    <t xml:space="preserve">ตาราง 19.2  </t>
  </si>
  <si>
    <t xml:space="preserve">   เทศบาลตำบลงหิน</t>
  </si>
  <si>
    <t xml:space="preserve">   เทศบาลตำบลโนนแดง</t>
  </si>
  <si>
    <t>อำเภอโนนแดง</t>
  </si>
  <si>
    <t xml:space="preserve">   เทศบาลตำบลบึงสำโรง</t>
  </si>
  <si>
    <t>อำเภอแก้งสนามนาง</t>
  </si>
  <si>
    <t xml:space="preserve">    เทศบาลตำบลแหลมทอง</t>
  </si>
  <si>
    <t xml:space="preserve">   เทศบาลตำบลหนองหัวแรต</t>
  </si>
  <si>
    <t>อำเภอหนองบุญมาก</t>
  </si>
  <si>
    <t xml:space="preserve">   เทศบาลตำบลหมูสี</t>
  </si>
  <si>
    <t xml:space="preserve">   เทศบาลตำบลสีมามงคล</t>
  </si>
  <si>
    <t xml:space="preserve">   เทศบาลตำบลวังไทร</t>
  </si>
  <si>
    <t xml:space="preserve">   เทศบาลตำบลกลางดง</t>
  </si>
  <si>
    <t xml:space="preserve">   เทศบาลเมืองปากช่อง</t>
  </si>
  <si>
    <t>อำเภอปากช่อง</t>
  </si>
  <si>
    <t xml:space="preserve">   เทศบาลตำบลหนองน้ำใส</t>
  </si>
  <si>
    <t xml:space="preserve">   เทศบาลตำบลลาดบัวขาว</t>
  </si>
  <si>
    <t xml:space="preserve">   เทศบาลตำบลคลองไผ่</t>
  </si>
  <si>
    <t xml:space="preserve">   เทศบาลตำบลสีคิ้ว</t>
  </si>
  <si>
    <t>อำเภอสีคิ้ว</t>
  </si>
  <si>
    <t xml:space="preserve">   เทศบาลตำบลพันดุง</t>
  </si>
  <si>
    <t xml:space="preserve">   เทศบาลตำบลขามทะเลสอ</t>
  </si>
  <si>
    <t>อำเภอขามทะเลสอ</t>
  </si>
  <si>
    <t xml:space="preserve">   เทศบาลตำบลสูงเนิน</t>
  </si>
  <si>
    <t xml:space="preserve">   เทศบาลตำบลกุดจิก</t>
  </si>
  <si>
    <t>อำเภอสูงเนิน</t>
  </si>
  <si>
    <t xml:space="preserve">   เทศบาลตำบลชุมพวง</t>
  </si>
  <si>
    <t>อำเภอชุมพวง</t>
  </si>
  <si>
    <t xml:space="preserve">   เทศบาลตำบลกงรถ</t>
  </si>
  <si>
    <t xml:space="preserve">   เทศบาลตำบลหินดาด</t>
  </si>
  <si>
    <t xml:space="preserve">   เทศบาลตำบลห้วยแถลง</t>
  </si>
  <si>
    <t>อำเภอห้วยแถลง</t>
  </si>
  <si>
    <t xml:space="preserve">   เทศบาลตำบลรังกาใหญ่</t>
  </si>
  <si>
    <t xml:space="preserve">   เทศบาลตำบลพิมาย</t>
  </si>
  <si>
    <t>อำเภอพิมาย</t>
  </si>
  <si>
    <t xml:space="preserve">   เทศบาลตำบลบ่อปลาทอง</t>
  </si>
  <si>
    <t xml:space="preserve">   เทศบาลตำบลนกออก</t>
  </si>
  <si>
    <t xml:space="preserve">   เทศบาลตำบลปักธงชัย</t>
  </si>
  <si>
    <t xml:space="preserve">   เทศบาลตำบลลำนางแก้ว</t>
  </si>
  <si>
    <t xml:space="preserve">   เทศบาลตำบลตะขบ</t>
  </si>
  <si>
    <t xml:space="preserve">   เทศบาลเมืองเมืองปัก</t>
  </si>
  <si>
    <t>อำเภอปักธงชัย</t>
  </si>
  <si>
    <t xml:space="preserve">   เทศบาลตำบลประทาย</t>
  </si>
  <si>
    <t>อำเภอประทาย</t>
  </si>
  <si>
    <t xml:space="preserve">   เทศบาลหนองบัวสะอาด</t>
  </si>
  <si>
    <t xml:space="preserve">   เทศบาลเมืองบัวใหญ่</t>
  </si>
  <si>
    <t>อำเภอบัวใหญ่</t>
  </si>
  <si>
    <t xml:space="preserve">   เทศบาลตำบลในเมือง</t>
  </si>
  <si>
    <t xml:space="preserve">   เทศบาลตำบลหนองหัวฟาน</t>
  </si>
  <si>
    <t xml:space="preserve">   เทศบาลตำบลขามสะแกแสง</t>
  </si>
  <si>
    <t>อำเภอขามสะแกแสง</t>
  </si>
  <si>
    <t xml:space="preserve">   เทศบาลตำบลด่านคล้า</t>
  </si>
  <si>
    <t xml:space="preserve">   เทศบาลตำบลใหม่</t>
  </si>
  <si>
    <t xml:space="preserve">   เทศบาลตำบลดอนหวาย</t>
  </si>
  <si>
    <t xml:space="preserve">   เทศบาลตำบลมะค่า</t>
  </si>
  <si>
    <t xml:space="preserve">   เทศบาลตำบลตลาดแค</t>
  </si>
  <si>
    <t xml:space="preserve">   เทศบาลตำบลโนนสูง</t>
  </si>
  <si>
    <t>อำเภอโนนสูง</t>
  </si>
  <si>
    <t xml:space="preserve">   เทศบาลตำบลบัลลังก์</t>
  </si>
  <si>
    <t xml:space="preserve">   เทศบาลตำบลโนนไทย</t>
  </si>
  <si>
    <t xml:space="preserve">   เทศบาลตำบลโคกสวาย</t>
  </si>
  <si>
    <t>อำเภอโนนไทย</t>
  </si>
  <si>
    <t xml:space="preserve">   เทศบาลตำบลหนองบัวตะเกียด</t>
  </si>
  <si>
    <t xml:space="preserve">   เทศบาลตำบลหนองกราด</t>
  </si>
  <si>
    <t xml:space="preserve">   เทศบาลตำบลด่านขุนทด</t>
  </si>
  <si>
    <t>อำเภอด่านขุนทด</t>
  </si>
  <si>
    <t xml:space="preserve">   เทศบาลตำบลท่าเยี่ยม</t>
  </si>
  <si>
    <t xml:space="preserve">   เทศบาลตำบลด่านเกวียน</t>
  </si>
  <si>
    <t xml:space="preserve">   เทศบาลตำบลโชคชัย</t>
  </si>
  <si>
    <t>อำเภอโชคชัย</t>
  </si>
  <si>
    <t xml:space="preserve">   เทศบาลตำบลจักราช</t>
  </si>
  <si>
    <t>อำเภอจักราช</t>
  </si>
  <si>
    <t xml:space="preserve">   เทศบาลตำบลบ้านเหลื่อม</t>
  </si>
  <si>
    <t>อำเภอบ้านเหลื่อม</t>
  </si>
  <si>
    <t xml:space="preserve">   เทศบาลตำบลเมืองคง</t>
  </si>
  <si>
    <t xml:space="preserve">   เทศบาลตำบลเทพาลัย</t>
  </si>
  <si>
    <t>อำเภอคง</t>
  </si>
  <si>
    <t xml:space="preserve">   เทศบาลตำบลเสิงสาง</t>
  </si>
  <si>
    <t xml:space="preserve">   เทศบาลตำบลโนนสมบูรณ์</t>
  </si>
  <si>
    <t>อำเภอเสิงสาง</t>
  </si>
  <si>
    <t xml:space="preserve">  เทศบาลตำบลอรพิมพ์</t>
  </si>
  <si>
    <t xml:space="preserve">  เทศบาลตำบลครบุรีใต้</t>
  </si>
  <si>
    <t xml:space="preserve">  เทศบาลตำบลแชะ</t>
  </si>
  <si>
    <t xml:space="preserve">  เทศบาลตำบลจระเข้หิน</t>
  </si>
  <si>
    <t xml:space="preserve">  เทศบาลตำบลไทรโยง-ไชยวาล</t>
  </si>
  <si>
    <t>อำเภอครบุรี</t>
  </si>
  <si>
    <t>เทศบาลตำบลไชยมงคล</t>
  </si>
  <si>
    <t>เทศบาลตำบลเมืองใหม่โคกกรวด</t>
  </si>
  <si>
    <t>เทศบาลตำบลสุรนารี</t>
  </si>
  <si>
    <t>เทศบาลตำบลพุดซา</t>
  </si>
  <si>
    <t>เทศบาลตำบลบ้านใหม่</t>
  </si>
  <si>
    <t>เทศบาลตำบลบ้านโพธิ์</t>
  </si>
  <si>
    <t>เทศบาลตำบลตลาด</t>
  </si>
  <si>
    <t xml:space="preserve"> เทศบาลตำบลหนองไข่น้ำ</t>
  </si>
  <si>
    <t xml:space="preserve"> เทศบาลตำบลปรุใหญ่</t>
  </si>
  <si>
    <t xml:space="preserve"> เทศบาลตำบลโคกสูง</t>
  </si>
  <si>
    <t xml:space="preserve"> เทศบาลตำบลโพธิ์กลาง</t>
  </si>
  <si>
    <t xml:space="preserve"> เทศบาลตำบลหนองไผ่ล้อม </t>
  </si>
  <si>
    <t xml:space="preserve"> เทศบาลตำบลหัวทะเล </t>
  </si>
  <si>
    <t xml:space="preserve"> เทศบาลตำบลโคกกรวด</t>
  </si>
  <si>
    <t xml:space="preserve"> เทศบาลตำบลจอหอ</t>
  </si>
  <si>
    <t xml:space="preserve"> เทศบาลนครนครราชสีมา</t>
  </si>
  <si>
    <t>อำเภอเมืองนครราชสีมา</t>
  </si>
  <si>
    <t>รวมยอด</t>
  </si>
  <si>
    <t xml:space="preserve"> 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</si>
  <si>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</si>
  <si>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</si>
  <si>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</si>
  <si>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 xml:space="preserve">รายรับ และรายจ่ายจริงของเทศบาล จำแนกตามประเภท เป็นรายอำเภอ และเทศบาล ปีงบประมาณ 2560 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</si>
  <si>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</si>
  <si>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(ล้านบาท Million  Baht)</t>
  </si>
  <si>
    <t>District/municipality</t>
  </si>
  <si>
    <t>Total</t>
  </si>
  <si>
    <t xml:space="preserve">  Mueang Nakhon Ratchasima District</t>
  </si>
  <si>
    <t>Nakhon Ratchasima City Municipality</t>
  </si>
  <si>
    <t>Choho Subdistrict Municipality</t>
  </si>
  <si>
    <t>Khok Kruat Subdistrict Municipality</t>
  </si>
  <si>
    <t>Hua Thale Subdistrict Municipality</t>
  </si>
  <si>
    <t>Nong Phai Lom Subdistrict Municipality</t>
  </si>
  <si>
    <t>Pho Klang Subdistrict Municipality</t>
  </si>
  <si>
    <t>Khok Sung Subdistrict Municipality</t>
  </si>
  <si>
    <t>Pruyai Subdistrict Municipality</t>
  </si>
  <si>
    <t>Nong Khai Nam Subdistrict Municipality</t>
  </si>
  <si>
    <t>Talad  Subdistrict  Municipality</t>
  </si>
  <si>
    <t>Banpho Subdistrict  Municipality</t>
  </si>
  <si>
    <t>Banmai Subdistrict  Municipality</t>
  </si>
  <si>
    <t>Phudsa Subdistrict  Municipality</t>
  </si>
  <si>
    <t>Suranaree Subdistrict  Municipality</t>
  </si>
  <si>
    <t>Khokkruat City Municipality</t>
  </si>
  <si>
    <t>Chaimongkhon  Subdistrict  Municipality</t>
  </si>
  <si>
    <t xml:space="preserve">  Khon Buri District</t>
  </si>
  <si>
    <t>Sai Yong-chai Wan Subdistrict Municipality</t>
  </si>
  <si>
    <t>Chorakhe Hin Subdistrict Municipality</t>
  </si>
  <si>
    <t>Sae Subdistrict Municipality</t>
  </si>
  <si>
    <t>Khon Buree Tai  Subdistrict Municipality</t>
  </si>
  <si>
    <t>Orrapim  Subdistrict Municipality</t>
  </si>
  <si>
    <t xml:space="preserve">  Soeng Sang District</t>
  </si>
  <si>
    <t>Non Sombun Subdistrict Municipality</t>
  </si>
  <si>
    <t>Soeng Sang Subdistrict Municipality</t>
  </si>
  <si>
    <t xml:space="preserve">  Khong District</t>
  </si>
  <si>
    <t>Thephalai Subdistrict Municipality</t>
  </si>
  <si>
    <t>Mueang Khong Subdistrict Municipality</t>
  </si>
  <si>
    <t xml:space="preserve">  Ban Lueam District</t>
  </si>
  <si>
    <t>Ban Lueam Subdistrict Municipality</t>
  </si>
  <si>
    <t xml:space="preserve">  Chakkarat District</t>
  </si>
  <si>
    <t xml:space="preserve"> Chakkarat Subdistrict Municipality</t>
  </si>
  <si>
    <t xml:space="preserve">  Chok Chai District</t>
  </si>
  <si>
    <t>Chok Chai Subdistrict Municipality</t>
  </si>
  <si>
    <t>Dan Kwian Subdistrict Municipality</t>
  </si>
  <si>
    <t>Tha Yiem Subdistrict Municipality</t>
  </si>
  <si>
    <t xml:space="preserve">  Dan Khun Thot District</t>
  </si>
  <si>
    <t>Dan Khun Thot Subdistrict Municipality</t>
  </si>
  <si>
    <t>Nong Krat Subdistrict Municipality</t>
  </si>
  <si>
    <t>Nong Bua Takiat Subdistrict Municipality</t>
  </si>
  <si>
    <t xml:space="preserve">  Non Thai District</t>
  </si>
  <si>
    <t>Khok Sawai Subdistrict Municipality</t>
  </si>
  <si>
    <t>Non Thai Subdistrict Municipality</t>
  </si>
  <si>
    <t>Banlang Subdistrict Municipality</t>
  </si>
  <si>
    <t xml:space="preserve">  Non Sung District</t>
  </si>
  <si>
    <t>Non Sung Subdistrict Municipality</t>
  </si>
  <si>
    <t>Talat Khae Subdistrict Municipality</t>
  </si>
  <si>
    <t>Makha Subdistrict Municipality</t>
  </si>
  <si>
    <t>Don Wai Subdistrict Municipality</t>
  </si>
  <si>
    <t>Mai Subdistrict Municipality</t>
  </si>
  <si>
    <t>Dan Khla Subdistrict Municipality</t>
  </si>
  <si>
    <t xml:space="preserve">  Kham Sakaesaeng District</t>
  </si>
  <si>
    <t>Kham Sakaesaeng Subdistrict Municipality</t>
  </si>
  <si>
    <t>Nong Hua Fan Subdistrict Municipality</t>
  </si>
  <si>
    <t>Nai Mueang Subdistrict Municipality</t>
  </si>
  <si>
    <t xml:space="preserve">  Bua Yai District</t>
  </si>
  <si>
    <t>Bua Yai Subdistrict Municipality</t>
  </si>
  <si>
    <t>Nongbuasaard  Subdistrict Municipality</t>
  </si>
  <si>
    <t xml:space="preserve">  Prathai District</t>
  </si>
  <si>
    <t>Prathai Subdistrict Municipality</t>
  </si>
  <si>
    <t xml:space="preserve">  Pak Thong Chai District</t>
  </si>
  <si>
    <t>Mueang Pak Subdistrict Municipality</t>
  </si>
  <si>
    <t>Takhop Subdistrict Municipality</t>
  </si>
  <si>
    <t>Lam Nang Kaeo Subdistrict Municipality</t>
  </si>
  <si>
    <t>Pak Thong Chai Subdistrict Municipality</t>
  </si>
  <si>
    <t>Nokaok Subdistrict Municipality</t>
  </si>
  <si>
    <t>Borplatong Subdistrict Municipality</t>
  </si>
  <si>
    <t xml:space="preserve">  Phimai District</t>
  </si>
  <si>
    <t>Phimai Subdistrict Municipality</t>
  </si>
  <si>
    <t>Rungkayai Subdistrict Municipality</t>
  </si>
  <si>
    <t xml:space="preserve">  Huai Thalaeng District</t>
  </si>
  <si>
    <t>Huai Thalaeng Subdistrict Municipality</t>
  </si>
  <si>
    <t>Hin Dat Subdistrict Municipality</t>
  </si>
  <si>
    <t>Kongroat  Subdistrict Municipality</t>
  </si>
  <si>
    <t xml:space="preserve">  Chum Phuang District</t>
  </si>
  <si>
    <t>Chum Phuang Subdistrict Municipality</t>
  </si>
  <si>
    <t xml:space="preserve">  Sung Noen District</t>
  </si>
  <si>
    <t>Kut Chik Subdistrict Municipality</t>
  </si>
  <si>
    <t>Sung Noen Subdistrict Municipality</t>
  </si>
  <si>
    <t xml:space="preserve">  Kham Thale So District</t>
  </si>
  <si>
    <t>Kham Thale So Subdistrict Municipality</t>
  </si>
  <si>
    <t>Phandung Subdistrict Municipality</t>
  </si>
  <si>
    <t xml:space="preserve">  Sikhio District</t>
  </si>
  <si>
    <t>Sikhio Subdistrict Municipality</t>
  </si>
  <si>
    <t>Khlong Phai Subdistrict Municipality</t>
  </si>
  <si>
    <t>Lat Bua Khao Subdistrict Municipality</t>
  </si>
  <si>
    <t>Nong Nam Sai Subdistrict Municipality</t>
  </si>
  <si>
    <t xml:space="preserve">  Pak Chong District</t>
  </si>
  <si>
    <t>Pak Chong Subdistrict Municipality</t>
  </si>
  <si>
    <t>Klang Dong Subdistrict Municipality</t>
  </si>
  <si>
    <t>Wang Sai Subdistrict Municipality</t>
  </si>
  <si>
    <t>Sima Mongkhon Subdistrict Municipality</t>
  </si>
  <si>
    <t>Mu Si Subdistrict Municipality</t>
  </si>
  <si>
    <t xml:space="preserve">  Nong Bunnak District</t>
  </si>
  <si>
    <t>Nonghuarat   Subdistrict Municipality</t>
  </si>
  <si>
    <t>Laemthong Subdistrict Municipality</t>
  </si>
  <si>
    <t xml:space="preserve">  Kaeng Sanam Nang District</t>
  </si>
  <si>
    <t>Bungsumrong  Subdistrict Municipality</t>
  </si>
  <si>
    <t xml:space="preserve">  Non Daeng District</t>
  </si>
  <si>
    <t>Non Daeng Subdistrict Municipality</t>
  </si>
  <si>
    <t>Wanghin Subdistrict Municipality</t>
  </si>
  <si>
    <t xml:space="preserve">  Wang Nam Khiao District</t>
  </si>
  <si>
    <t>San Chao Pho Subdistrict Municipality</t>
  </si>
  <si>
    <t xml:space="preserve">  Thepharak Minor District</t>
  </si>
  <si>
    <t xml:space="preserve">  Mueang Yang District</t>
  </si>
  <si>
    <t>Mueang Yang Subdistrict Municipality</t>
  </si>
  <si>
    <t xml:space="preserve">  Phra Thong Kham District</t>
  </si>
  <si>
    <t>Phra Thong Kham Subdistrict Municipality</t>
  </si>
  <si>
    <t xml:space="preserve">  Lam Thamenchai District</t>
  </si>
  <si>
    <t>Nong Bua Wong Subdistrict Municipality</t>
  </si>
  <si>
    <t>Khui  Subdistrict Municipality</t>
  </si>
  <si>
    <t>Chongmaw Subdistrict Municipality</t>
  </si>
  <si>
    <t>Ban Yang  Subdistrict Municipality</t>
  </si>
  <si>
    <t>Phlai Subdistrict Municipality</t>
  </si>
  <si>
    <t xml:space="preserve">  Bua Lai District</t>
  </si>
  <si>
    <t>Nong Bua Lai Subdistrict Municipality</t>
  </si>
  <si>
    <t xml:space="preserve">  Sida District</t>
  </si>
  <si>
    <t>Sida Subdistrict Municipality</t>
  </si>
  <si>
    <t xml:space="preserve">  Chaloem Phra Kiat District</t>
  </si>
  <si>
    <t>Tha Chang Subdistrict Municipality</t>
  </si>
  <si>
    <t>(บาท   Baht)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</si>
</sst>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90" formatCode="#,##0\ \ "/>
  </numFmts>
  <fonts count="17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2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</cellStyleXfs>
  <cellXfs count="118">
    <xf numFmtId="0" fontId="0" fillId="0" borderId="0" xfId="0"/>
    <xf numFmtId="0" fontId="4" fillId="0" borderId="0" xfId="2" applyFont="1"/>
    <xf numFmtId="0" fontId="4" fillId="0" borderId="0" xfId="2" applyFont="1" applyAlignment="1"/>
    <xf numFmtId="0" fontId="5" fillId="0" borderId="0" xfId="2" applyFont="1" applyAlignment="1"/>
    <xf numFmtId="0" fontId="7" fillId="0" borderId="0" xfId="2" applyFont="1" applyAlignment="1"/>
    <xf numFmtId="0" fontId="8" fillId="0" borderId="0" xfId="2" applyFont="1" applyAlignment="1">
      <alignment horizontal="left" readingOrder="1"/>
    </xf>
    <xf numFmtId="0" fontId="4" fillId="0" borderId="0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1" xfId="2" applyFont="1" applyBorder="1"/>
    <xf numFmtId="0" fontId="9" fillId="0" borderId="0" xfId="2" applyFont="1" applyAlignment="1"/>
    <xf numFmtId="187" fontId="10" fillId="0" borderId="4" xfId="4" applyNumberFormat="1" applyFont="1" applyBorder="1" applyAlignment="1">
      <alignment horizontal="right"/>
    </xf>
    <xf numFmtId="0" fontId="5" fillId="0" borderId="5" xfId="2" applyFont="1" applyFill="1" applyBorder="1" applyAlignment="1"/>
    <xf numFmtId="0" fontId="5" fillId="0" borderId="0" xfId="2" applyFont="1" applyAlignment="1">
      <alignment horizontal="left" readingOrder="1"/>
    </xf>
    <xf numFmtId="0" fontId="11" fillId="0" borderId="0" xfId="2" applyFont="1" applyAlignment="1"/>
    <xf numFmtId="187" fontId="12" fillId="0" borderId="4" xfId="4" applyNumberFormat="1" applyFont="1" applyBorder="1" applyAlignment="1">
      <alignment horizontal="right"/>
    </xf>
    <xf numFmtId="0" fontId="11" fillId="0" borderId="5" xfId="2" applyFont="1" applyFill="1" applyBorder="1" applyAlignment="1"/>
    <xf numFmtId="0" fontId="11" fillId="0" borderId="0" xfId="2" applyFont="1" applyAlignment="1">
      <alignment horizontal="left" readingOrder="1"/>
    </xf>
    <xf numFmtId="0" fontId="5" fillId="0" borderId="0" xfId="2" applyFont="1" applyAlignment="1">
      <alignment horizontal="left" vertical="center" readingOrder="1"/>
    </xf>
    <xf numFmtId="187" fontId="10" fillId="0" borderId="6" xfId="4" applyNumberFormat="1" applyFont="1" applyBorder="1" applyAlignment="1">
      <alignment horizontal="right"/>
    </xf>
    <xf numFmtId="0" fontId="5" fillId="0" borderId="0" xfId="2" applyFont="1" applyFill="1" applyBorder="1" applyAlignment="1"/>
    <xf numFmtId="0" fontId="10" fillId="0" borderId="0" xfId="5" applyFont="1" applyAlignment="1"/>
    <xf numFmtId="0" fontId="10" fillId="0" borderId="0" xfId="0" applyFont="1" applyAlignment="1"/>
    <xf numFmtId="0" fontId="13" fillId="0" borderId="0" xfId="0" applyFont="1" applyBorder="1"/>
    <xf numFmtId="0" fontId="10" fillId="0" borderId="0" xfId="0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/>
    </xf>
    <xf numFmtId="188" fontId="9" fillId="0" borderId="0" xfId="0" applyNumberFormat="1" applyFont="1" applyAlignment="1">
      <alignment horizontal="center"/>
    </xf>
    <xf numFmtId="0" fontId="10" fillId="2" borderId="0" xfId="6" applyFont="1" applyFill="1"/>
    <xf numFmtId="0" fontId="9" fillId="0" borderId="0" xfId="0" applyFont="1" applyAlignment="1">
      <alignment horizontal="left"/>
    </xf>
    <xf numFmtId="0" fontId="10" fillId="2" borderId="0" xfId="6" applyFont="1" applyFill="1" applyAlignment="1"/>
    <xf numFmtId="187" fontId="10" fillId="0" borderId="0" xfId="7" applyNumberFormat="1" applyFont="1" applyBorder="1" applyAlignment="1">
      <alignment horizontal="right" vertical="center"/>
    </xf>
    <xf numFmtId="187" fontId="10" fillId="0" borderId="0" xfId="4" applyNumberFormat="1" applyFont="1" applyBorder="1" applyAlignment="1">
      <alignment horizontal="right" vertical="center"/>
    </xf>
    <xf numFmtId="0" fontId="10" fillId="0" borderId="0" xfId="5" applyFont="1" applyAlignment="1">
      <alignment vertical="center"/>
    </xf>
    <xf numFmtId="0" fontId="10" fillId="0" borderId="0" xfId="5" applyFont="1" applyBorder="1" applyAlignment="1">
      <alignment horizontal="left" vertical="center"/>
    </xf>
    <xf numFmtId="187" fontId="10" fillId="0" borderId="6" xfId="7" applyNumberFormat="1" applyFont="1" applyBorder="1" applyAlignment="1">
      <alignment horizontal="right"/>
    </xf>
    <xf numFmtId="187" fontId="10" fillId="0" borderId="8" xfId="7" applyNumberFormat="1" applyFont="1" applyBorder="1" applyAlignment="1">
      <alignment horizontal="right"/>
    </xf>
    <xf numFmtId="0" fontId="10" fillId="0" borderId="4" xfId="5" applyFont="1" applyBorder="1" applyAlignment="1">
      <alignment horizontal="left"/>
    </xf>
    <xf numFmtId="0" fontId="12" fillId="0" borderId="0" xfId="0" applyFont="1" applyAlignment="1"/>
    <xf numFmtId="0" fontId="11" fillId="0" borderId="0" xfId="2" applyFont="1" applyFill="1" applyBorder="1" applyAlignment="1"/>
    <xf numFmtId="0" fontId="10" fillId="0" borderId="0" xfId="5" applyFont="1" applyBorder="1" applyAlignment="1"/>
    <xf numFmtId="0" fontId="10" fillId="0" borderId="0" xfId="5" applyFont="1" applyBorder="1" applyAlignment="1">
      <alignment horizontal="left"/>
    </xf>
    <xf numFmtId="0" fontId="10" fillId="2" borderId="0" xfId="6" applyFont="1" applyFill="1" applyBorder="1" applyAlignment="1"/>
    <xf numFmtId="187" fontId="12" fillId="0" borderId="6" xfId="4" applyNumberFormat="1" applyFont="1" applyBorder="1" applyAlignment="1">
      <alignment horizontal="right"/>
    </xf>
    <xf numFmtId="0" fontId="11" fillId="0" borderId="0" xfId="2" applyFont="1" applyBorder="1" applyAlignment="1"/>
    <xf numFmtId="187" fontId="10" fillId="0" borderId="0" xfId="4" applyNumberFormat="1" applyFont="1" applyBorder="1" applyAlignment="1">
      <alignment horizontal="right"/>
    </xf>
    <xf numFmtId="0" fontId="7" fillId="0" borderId="5" xfId="2" applyFont="1" applyFill="1" applyBorder="1" applyAlignment="1"/>
    <xf numFmtId="0" fontId="13" fillId="0" borderId="5" xfId="2" applyFont="1" applyFill="1" applyBorder="1" applyAlignment="1"/>
    <xf numFmtId="0" fontId="12" fillId="2" borderId="0" xfId="6" applyFont="1" applyFill="1" applyAlignment="1"/>
    <xf numFmtId="187" fontId="12" fillId="0" borderId="4" xfId="4" applyNumberFormat="1" applyFont="1" applyBorder="1" applyAlignment="1">
      <alignment horizontal="left"/>
    </xf>
    <xf numFmtId="0" fontId="7" fillId="0" borderId="0" xfId="2" applyFont="1" applyFill="1" applyBorder="1" applyAlignment="1"/>
    <xf numFmtId="0" fontId="13" fillId="0" borderId="0" xfId="2" applyFont="1" applyFill="1" applyBorder="1" applyAlignment="1"/>
    <xf numFmtId="0" fontId="14" fillId="0" borderId="0" xfId="2" applyFont="1" applyAlignment="1"/>
    <xf numFmtId="187" fontId="10" fillId="0" borderId="0" xfId="8" applyNumberFormat="1" applyFont="1" applyFill="1" applyBorder="1" applyAlignment="1">
      <alignment horizontal="right"/>
    </xf>
    <xf numFmtId="187" fontId="10" fillId="0" borderId="4" xfId="8" applyNumberFormat="1" applyFont="1" applyFill="1" applyBorder="1" applyAlignment="1">
      <alignment horizontal="right"/>
    </xf>
    <xf numFmtId="187" fontId="10" fillId="0" borderId="6" xfId="8" applyNumberFormat="1" applyFont="1" applyFill="1" applyBorder="1" applyAlignment="1">
      <alignment horizontal="right"/>
    </xf>
    <xf numFmtId="187" fontId="12" fillId="0" borderId="6" xfId="8" applyNumberFormat="1" applyFont="1" applyFill="1" applyBorder="1" applyAlignment="1">
      <alignment horizontal="right"/>
    </xf>
    <xf numFmtId="0" fontId="12" fillId="0" borderId="0" xfId="5" applyFont="1" applyAlignment="1"/>
    <xf numFmtId="0" fontId="12" fillId="0" borderId="0" xfId="5" applyFont="1" applyBorder="1" applyAlignment="1">
      <alignment horizontal="left"/>
    </xf>
    <xf numFmtId="187" fontId="15" fillId="0" borderId="4" xfId="8" applyNumberFormat="1" applyFont="1" applyFill="1" applyBorder="1" applyAlignment="1">
      <alignment horizontal="right"/>
    </xf>
    <xf numFmtId="0" fontId="9" fillId="0" borderId="0" xfId="2" applyFont="1" applyBorder="1" applyAlignment="1"/>
    <xf numFmtId="0" fontId="13" fillId="0" borderId="0" xfId="2" applyFont="1" applyFill="1" applyBorder="1" applyAlignment="1">
      <alignment horizontal="center"/>
    </xf>
    <xf numFmtId="43" fontId="16" fillId="0" borderId="6" xfId="2" applyNumberFormat="1" applyFont="1" applyBorder="1"/>
    <xf numFmtId="0" fontId="9" fillId="0" borderId="4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applyFont="1"/>
    <xf numFmtId="0" fontId="14" fillId="0" borderId="0" xfId="2" applyFont="1" applyAlignment="1">
      <alignment horizontal="left" readingOrder="1"/>
    </xf>
    <xf numFmtId="0" fontId="8" fillId="0" borderId="0" xfId="2" applyFont="1" applyAlignment="1"/>
    <xf numFmtId="0" fontId="5" fillId="0" borderId="0" xfId="2" applyFont="1" applyFill="1" applyAlignment="1"/>
    <xf numFmtId="0" fontId="4" fillId="0" borderId="8" xfId="0" applyFont="1" applyBorder="1" applyAlignment="1"/>
    <xf numFmtId="190" fontId="10" fillId="0" borderId="0" xfId="24" applyNumberFormat="1" applyFont="1" applyBorder="1" applyAlignment="1"/>
    <xf numFmtId="0" fontId="10" fillId="0" borderId="0" xfId="6" applyFont="1" applyFill="1" applyBorder="1" applyAlignment="1"/>
    <xf numFmtId="43" fontId="10" fillId="0" borderId="8" xfId="7" applyFont="1" applyBorder="1" applyAlignment="1"/>
    <xf numFmtId="43" fontId="10" fillId="0" borderId="0" xfId="7" applyFont="1" applyBorder="1" applyAlignment="1"/>
    <xf numFmtId="43" fontId="12" fillId="0" borderId="0" xfId="7" applyFont="1" applyBorder="1" applyAlignment="1"/>
    <xf numFmtId="190" fontId="12" fillId="0" borderId="0" xfId="24" applyNumberFormat="1" applyFont="1" applyBorder="1" applyAlignment="1"/>
    <xf numFmtId="0" fontId="12" fillId="0" borderId="0" xfId="6" applyFont="1" applyFill="1" applyBorder="1" applyAlignment="1"/>
    <xf numFmtId="43" fontId="10" fillId="0" borderId="0" xfId="7" applyFont="1" applyBorder="1" applyAlignment="1">
      <alignment vertical="center"/>
    </xf>
    <xf numFmtId="190" fontId="10" fillId="0" borderId="0" xfId="24" applyNumberFormat="1" applyFont="1" applyBorder="1" applyAlignment="1">
      <alignment vertical="center"/>
    </xf>
    <xf numFmtId="0" fontId="10" fillId="0" borderId="0" xfId="6" applyFont="1" applyFill="1" applyBorder="1"/>
    <xf numFmtId="0" fontId="13" fillId="0" borderId="0" xfId="2" applyFont="1" applyFill="1" applyAlignment="1"/>
    <xf numFmtId="0" fontId="11" fillId="0" borderId="0" xfId="2" applyFont="1" applyFill="1" applyAlignment="1"/>
    <xf numFmtId="0" fontId="8" fillId="0" borderId="0" xfId="2" applyFont="1" applyAlignment="1">
      <alignment horizontal="left" vertical="center" readingOrder="1"/>
    </xf>
    <xf numFmtId="0" fontId="5" fillId="0" borderId="8" xfId="2" applyFont="1" applyBorder="1" applyAlignment="1">
      <alignment horizontal="left" readingOrder="1"/>
    </xf>
    <xf numFmtId="0" fontId="5" fillId="0" borderId="0" xfId="2" applyFont="1" applyBorder="1" applyAlignment="1">
      <alignment horizontal="left" readingOrder="1"/>
    </xf>
    <xf numFmtId="0" fontId="7" fillId="0" borderId="0" xfId="0" applyFont="1" applyFill="1" applyBorder="1" applyAlignment="1"/>
    <xf numFmtId="0" fontId="5" fillId="0" borderId="0" xfId="2" applyFont="1" applyBorder="1" applyAlignment="1"/>
    <xf numFmtId="0" fontId="11" fillId="0" borderId="8" xfId="2" applyFont="1" applyBorder="1" applyAlignment="1"/>
    <xf numFmtId="0" fontId="13" fillId="0" borderId="0" xfId="0" applyFont="1" applyAlignment="1"/>
    <xf numFmtId="0" fontId="7" fillId="0" borderId="0" xfId="0" applyFont="1" applyAlignment="1"/>
    <xf numFmtId="0" fontId="4" fillId="0" borderId="0" xfId="2" applyFont="1" applyBorder="1" applyAlignment="1"/>
    <xf numFmtId="187" fontId="12" fillId="0" borderId="6" xfId="1" applyNumberFormat="1" applyFont="1" applyFill="1" applyBorder="1" applyAlignment="1">
      <alignment horizontal="right"/>
    </xf>
  </cellXfs>
  <cellStyles count="25">
    <cellStyle name="Comma 10" xfId="9"/>
    <cellStyle name="Comma 2" xfId="10"/>
    <cellStyle name="Comma 2 2" xfId="8"/>
    <cellStyle name="Comma 2 3" xfId="11"/>
    <cellStyle name="Comma 3" xfId="12"/>
    <cellStyle name="Normal 2" xfId="2"/>
    <cellStyle name="Normal 2 2" xfId="13"/>
    <cellStyle name="Normal 3" xfId="14"/>
    <cellStyle name="Normal 4" xfId="15"/>
    <cellStyle name="เครื่องหมายจุลภาค" xfId="1" builtinId="3"/>
    <cellStyle name="เครื่องหมายจุลภาค 2" xfId="4"/>
    <cellStyle name="เครื่องหมายจุลภาค 3" xfId="16"/>
    <cellStyle name="เครื่องหมายจุลภาค 4" xfId="7"/>
    <cellStyle name="เครื่องหมายจุลภาค 4 2" xfId="17"/>
    <cellStyle name="เครื่องหมายจุลภาค 5" xfId="18"/>
    <cellStyle name="จุลภาค 2" xfId="19"/>
    <cellStyle name="ปกติ" xfId="0" builtinId="0"/>
    <cellStyle name="ปกติ 2" xfId="3"/>
    <cellStyle name="ปกติ 3" xfId="6"/>
    <cellStyle name="ปกติ 4" xfId="20"/>
    <cellStyle name="ปกติ 5" xfId="21"/>
    <cellStyle name="ปกติ 6" xfId="22"/>
    <cellStyle name="ปกติ 8" xfId="23"/>
    <cellStyle name="ปกติ_E92110-47" xfId="24"/>
    <cellStyle name="ปกติ_E9213-4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1625600</xdr:colOff>
      <xdr:row>0</xdr:row>
      <xdr:rowOff>139700</xdr:rowOff>
    </xdr:from>
    <xdr:to>
      <xdr:col>18</xdr:col>
      <xdr:colOff>81671</xdr:colOff>
      <xdr:row>12</xdr:row>
      <xdr:rowOff>141880</xdr:rowOff>
    </xdr:to>
    <xdr:grpSp>
      <xdr:nvGrpSpPr>
        <xdr:cNvPr id="26" name="Group 8"/>
        <xdr:cNvGrpSpPr/>
      </xdr:nvGrpSpPr>
      <xdr:grpSpPr>
        <a:xfrm>
          <a:off x="11607800" y="139700"/>
          <a:ext cx="399171" cy="2605680"/>
          <a:chOff x="9518702" y="-23377"/>
          <a:chExt cx="452636" cy="2030585"/>
        </a:xfrm>
      </xdr:grpSpPr>
      <xdr:grpSp>
        <xdr:nvGrpSpPr>
          <xdr:cNvPr id="27" name="Group 5"/>
          <xdr:cNvGrpSpPr/>
        </xdr:nvGrpSpPr>
        <xdr:grpSpPr>
          <a:xfrm>
            <a:off x="9518702" y="-23377"/>
            <a:ext cx="406167" cy="432644"/>
            <a:chOff x="9937811" y="138548"/>
            <a:chExt cx="406167" cy="432644"/>
          </a:xfrm>
        </xdr:grpSpPr>
        <xdr:sp macro="" textlink="">
          <xdr:nvSpPr>
            <xdr:cNvPr id="29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919555" y="163591"/>
              <a:ext cx="425857" cy="3893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200</a:t>
              </a:r>
              <a:endParaRPr lang="th-TH" sz="1100"/>
            </a:p>
          </xdr:txBody>
        </xdr:sp>
      </xdr:grp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50800</xdr:colOff>
      <xdr:row>70</xdr:row>
      <xdr:rowOff>165100</xdr:rowOff>
    </xdr:from>
    <xdr:to>
      <xdr:col>19</xdr:col>
      <xdr:colOff>18171</xdr:colOff>
      <xdr:row>82</xdr:row>
      <xdr:rowOff>40280</xdr:rowOff>
    </xdr:to>
    <xdr:grpSp>
      <xdr:nvGrpSpPr>
        <xdr:cNvPr id="31" name="Group 8"/>
        <xdr:cNvGrpSpPr/>
      </xdr:nvGrpSpPr>
      <xdr:grpSpPr>
        <a:xfrm>
          <a:off x="11671300" y="17411700"/>
          <a:ext cx="399171" cy="2605680"/>
          <a:chOff x="9518702" y="-23377"/>
          <a:chExt cx="452636" cy="2030585"/>
        </a:xfrm>
      </xdr:grpSpPr>
      <xdr:grpSp>
        <xdr:nvGrpSpPr>
          <xdr:cNvPr id="32" name="Group 5"/>
          <xdr:cNvGrpSpPr/>
        </xdr:nvGrpSpPr>
        <xdr:grpSpPr>
          <a:xfrm>
            <a:off x="9518702" y="-23377"/>
            <a:ext cx="406167" cy="432644"/>
            <a:chOff x="9937811" y="138548"/>
            <a:chExt cx="406167" cy="432644"/>
          </a:xfrm>
        </xdr:grpSpPr>
        <xdr:sp macro="" textlink="">
          <xdr:nvSpPr>
            <xdr:cNvPr id="34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5" name="TextBox 34"/>
            <xdr:cNvSpPr txBox="1"/>
          </xdr:nvSpPr>
          <xdr:spPr>
            <a:xfrm rot="5400000">
              <a:off x="9919555" y="163591"/>
              <a:ext cx="425857" cy="3893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202</a:t>
              </a:r>
              <a:endParaRPr lang="th-TH" sz="1100"/>
            </a:p>
          </xdr:txBody>
        </xdr:sp>
      </xdr:grpSp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38100</xdr:colOff>
      <xdr:row>135</xdr:row>
      <xdr:rowOff>139700</xdr:rowOff>
    </xdr:from>
    <xdr:to>
      <xdr:col>19</xdr:col>
      <xdr:colOff>5471</xdr:colOff>
      <xdr:row>146</xdr:row>
      <xdr:rowOff>103780</xdr:rowOff>
    </xdr:to>
    <xdr:grpSp>
      <xdr:nvGrpSpPr>
        <xdr:cNvPr id="36" name="Group 8"/>
        <xdr:cNvGrpSpPr/>
      </xdr:nvGrpSpPr>
      <xdr:grpSpPr>
        <a:xfrm>
          <a:off x="11658600" y="34239200"/>
          <a:ext cx="399171" cy="2605680"/>
          <a:chOff x="9518702" y="-23377"/>
          <a:chExt cx="452636" cy="2030585"/>
        </a:xfrm>
      </xdr:grpSpPr>
      <xdr:grpSp>
        <xdr:nvGrpSpPr>
          <xdr:cNvPr id="37" name="Group 5"/>
          <xdr:cNvGrpSpPr/>
        </xdr:nvGrpSpPr>
        <xdr:grpSpPr>
          <a:xfrm>
            <a:off x="9518702" y="-23377"/>
            <a:ext cx="406167" cy="432644"/>
            <a:chOff x="9937811" y="138548"/>
            <a:chExt cx="406167" cy="432644"/>
          </a:xfrm>
        </xdr:grpSpPr>
        <xdr:sp macro="" textlink="">
          <xdr:nvSpPr>
            <xdr:cNvPr id="39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0" name="TextBox 39"/>
            <xdr:cNvSpPr txBox="1"/>
          </xdr:nvSpPr>
          <xdr:spPr>
            <a:xfrm rot="5400000">
              <a:off x="9919555" y="163591"/>
              <a:ext cx="425857" cy="3893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204</a:t>
              </a:r>
              <a:endParaRPr lang="th-TH" sz="1100"/>
            </a:p>
          </xdr:txBody>
        </xdr:sp>
      </xdr:grpSp>
      <xdr:sp macro="" textlink="">
        <xdr:nvSpPr>
          <xdr:cNvPr id="38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15</xdr:col>
      <xdr:colOff>1549400</xdr:colOff>
      <xdr:row>188</xdr:row>
      <xdr:rowOff>177800</xdr:rowOff>
    </xdr:from>
    <xdr:to>
      <xdr:col>18</xdr:col>
      <xdr:colOff>14514</xdr:colOff>
      <xdr:row>199</xdr:row>
      <xdr:rowOff>136494</xdr:rowOff>
    </xdr:to>
    <xdr:grpSp>
      <xdr:nvGrpSpPr>
        <xdr:cNvPr id="41" name="Group 10"/>
        <xdr:cNvGrpSpPr/>
      </xdr:nvGrpSpPr>
      <xdr:grpSpPr>
        <a:xfrm>
          <a:off x="11531600" y="47713900"/>
          <a:ext cx="408214" cy="2600294"/>
          <a:chOff x="9582729" y="4185230"/>
          <a:chExt cx="477700" cy="2516893"/>
        </a:xfrm>
      </xdr:grpSpPr>
      <xdr:grpSp>
        <xdr:nvGrpSpPr>
          <xdr:cNvPr id="42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4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5" name="TextBox 44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205</a:t>
              </a:r>
              <a:endParaRPr lang="th-TH" sz="1100"/>
            </a:p>
          </xdr:txBody>
        </xdr:sp>
      </xdr:grpSp>
      <xdr:sp macro="" textlink="">
        <xdr:nvSpPr>
          <xdr:cNvPr id="43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88900</xdr:colOff>
      <xdr:row>124</xdr:row>
      <xdr:rowOff>12700</xdr:rowOff>
    </xdr:from>
    <xdr:to>
      <xdr:col>19</xdr:col>
      <xdr:colOff>65314</xdr:colOff>
      <xdr:row>133</xdr:row>
      <xdr:rowOff>212694</xdr:rowOff>
    </xdr:to>
    <xdr:grpSp>
      <xdr:nvGrpSpPr>
        <xdr:cNvPr id="46" name="Group 10"/>
        <xdr:cNvGrpSpPr/>
      </xdr:nvGrpSpPr>
      <xdr:grpSpPr>
        <a:xfrm>
          <a:off x="11709400" y="30975300"/>
          <a:ext cx="408214" cy="2600294"/>
          <a:chOff x="9582729" y="4185230"/>
          <a:chExt cx="477700" cy="2516893"/>
        </a:xfrm>
      </xdr:grpSpPr>
      <xdr:grpSp>
        <xdr:nvGrpSpPr>
          <xdr:cNvPr id="47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49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0" name="TextBox 49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203</a:t>
              </a:r>
              <a:endParaRPr lang="th-TH" sz="1100"/>
            </a:p>
          </xdr:txBody>
        </xdr:sp>
      </xdr:grpSp>
      <xdr:sp macro="" textlink="">
        <xdr:nvSpPr>
          <xdr:cNvPr id="48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63500</xdr:colOff>
      <xdr:row>57</xdr:row>
      <xdr:rowOff>101600</xdr:rowOff>
    </xdr:from>
    <xdr:to>
      <xdr:col>19</xdr:col>
      <xdr:colOff>39914</xdr:colOff>
      <xdr:row>67</xdr:row>
      <xdr:rowOff>111094</xdr:rowOff>
    </xdr:to>
    <xdr:grpSp>
      <xdr:nvGrpSpPr>
        <xdr:cNvPr id="51" name="Group 10"/>
        <xdr:cNvGrpSpPr/>
      </xdr:nvGrpSpPr>
      <xdr:grpSpPr>
        <a:xfrm>
          <a:off x="11684000" y="13868400"/>
          <a:ext cx="408214" cy="2600294"/>
          <a:chOff x="9582729" y="4185230"/>
          <a:chExt cx="477700" cy="2516893"/>
        </a:xfrm>
      </xdr:grpSpPr>
      <xdr:grpSp>
        <xdr:nvGrpSpPr>
          <xdr:cNvPr id="52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5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5" name="TextBox 54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201</a:t>
              </a:r>
              <a:endParaRPr lang="th-TH" sz="1100"/>
            </a:p>
          </xdr:txBody>
        </xdr:sp>
      </xdr:grpSp>
      <xdr:sp macro="" textlink="">
        <xdr:nvSpPr>
          <xdr:cNvPr id="53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01"/>
  <sheetViews>
    <sheetView tabSelected="1" zoomScale="60" zoomScaleNormal="60" workbookViewId="0">
      <selection activeCell="K26" sqref="K26:L30"/>
    </sheetView>
  </sheetViews>
  <sheetFormatPr defaultColWidth="9.125" defaultRowHeight="18"/>
  <cols>
    <col min="1" max="1" width="1.75" style="1" customWidth="1"/>
    <col min="2" max="2" width="5.875" style="1" customWidth="1"/>
    <col min="3" max="3" width="5.625" style="1" customWidth="1"/>
    <col min="4" max="4" width="10.875" style="1" customWidth="1"/>
    <col min="5" max="5" width="16.625" style="1" customWidth="1"/>
    <col min="6" max="6" width="14.25" style="1" customWidth="1"/>
    <col min="7" max="7" width="14.125" style="1" customWidth="1"/>
    <col min="8" max="8" width="13.875" style="1" customWidth="1"/>
    <col min="9" max="9" width="14.125" style="1" customWidth="1"/>
    <col min="10" max="10" width="15.875" style="1" customWidth="1"/>
    <col min="11" max="11" width="16" style="1" customWidth="1"/>
    <col min="12" max="12" width="15.125" style="1" customWidth="1"/>
    <col min="13" max="13" width="16" style="1" customWidth="1"/>
    <col min="14" max="14" width="0.75" style="1" customWidth="1"/>
    <col min="15" max="15" width="2.625" style="1" customWidth="1"/>
    <col min="16" max="16" width="26.875" style="1" customWidth="1"/>
    <col min="17" max="17" width="2.75" style="1" customWidth="1"/>
    <col min="18" max="18" width="2.25" style="1" customWidth="1"/>
    <col min="19" max="19" width="2" style="1" customWidth="1"/>
    <col min="20" max="20" width="1.375" style="1" customWidth="1"/>
    <col min="21" max="21" width="1.75" style="1" customWidth="1"/>
    <col min="22" max="22" width="9.125" style="1" customWidth="1"/>
    <col min="23" max="16384" width="9.125" style="1"/>
  </cols>
  <sheetData>
    <row r="2" spans="1:21" s="36" customFormat="1">
      <c r="B2" s="50" t="s">
        <v>51</v>
      </c>
      <c r="C2" s="48"/>
      <c r="D2" s="50" t="s">
        <v>159</v>
      </c>
    </row>
    <row r="3" spans="1:21" s="23" customFormat="1">
      <c r="B3" s="36" t="s">
        <v>50</v>
      </c>
      <c r="C3" s="48"/>
      <c r="D3" s="47" t="s">
        <v>156</v>
      </c>
    </row>
    <row r="4" spans="1:21" s="23" customFormat="1" ht="15" customHeight="1">
      <c r="B4" s="36"/>
      <c r="C4" s="48"/>
      <c r="D4" s="47"/>
      <c r="P4" s="86" t="s">
        <v>285</v>
      </c>
    </row>
    <row r="5" spans="1:21" s="30" customFormat="1" ht="6" customHeight="1"/>
    <row r="6" spans="1:21" s="24" customFormat="1" ht="21" customHeight="1">
      <c r="A6" s="46" t="s">
        <v>49</v>
      </c>
      <c r="B6" s="46"/>
      <c r="C6" s="46"/>
      <c r="D6" s="45"/>
      <c r="E6" s="44" t="s">
        <v>48</v>
      </c>
      <c r="F6" s="43"/>
      <c r="G6" s="43"/>
      <c r="H6" s="43"/>
      <c r="I6" s="43"/>
      <c r="J6" s="42"/>
      <c r="K6" s="41" t="s">
        <v>45</v>
      </c>
      <c r="L6" s="40"/>
      <c r="M6" s="40"/>
      <c r="N6" s="87" t="s">
        <v>162</v>
      </c>
      <c r="O6" s="46"/>
      <c r="P6" s="46"/>
    </row>
    <row r="7" spans="1:21" s="24" customFormat="1" ht="18" customHeight="1">
      <c r="A7" s="34"/>
      <c r="B7" s="34"/>
      <c r="C7" s="34"/>
      <c r="D7" s="33"/>
      <c r="E7" s="39" t="s">
        <v>47</v>
      </c>
      <c r="F7" s="29"/>
      <c r="G7" s="29"/>
      <c r="H7" s="29"/>
      <c r="I7" s="29"/>
      <c r="J7" s="28"/>
      <c r="K7" s="38" t="s">
        <v>24</v>
      </c>
      <c r="L7" s="37"/>
      <c r="M7" s="37"/>
      <c r="N7" s="88"/>
      <c r="O7" s="34"/>
      <c r="P7" s="34"/>
    </row>
    <row r="8" spans="1:21" s="24" customFormat="1" ht="21" customHeight="1">
      <c r="A8" s="34"/>
      <c r="B8" s="34"/>
      <c r="C8" s="34"/>
      <c r="D8" s="33"/>
      <c r="E8" s="32"/>
      <c r="F8" s="32" t="s">
        <v>46</v>
      </c>
      <c r="G8" s="32"/>
      <c r="H8" s="32"/>
      <c r="I8" s="32"/>
      <c r="J8" s="35"/>
      <c r="K8" s="31"/>
      <c r="L8" s="31" t="s">
        <v>45</v>
      </c>
      <c r="M8" s="31" t="s">
        <v>45</v>
      </c>
      <c r="N8" s="88"/>
      <c r="O8" s="34"/>
      <c r="P8" s="34"/>
    </row>
    <row r="9" spans="1:21" s="24" customFormat="1" ht="21" customHeight="1">
      <c r="A9" s="34"/>
      <c r="B9" s="34"/>
      <c r="C9" s="34"/>
      <c r="D9" s="33"/>
      <c r="E9" s="32" t="s">
        <v>44</v>
      </c>
      <c r="F9" s="32" t="s">
        <v>43</v>
      </c>
      <c r="G9" s="32" t="s">
        <v>42</v>
      </c>
      <c r="H9" s="32" t="s">
        <v>41</v>
      </c>
      <c r="I9" s="32" t="s">
        <v>40</v>
      </c>
      <c r="J9" s="31" t="s">
        <v>39</v>
      </c>
      <c r="K9" s="31" t="s">
        <v>38</v>
      </c>
      <c r="L9" s="31" t="s">
        <v>37</v>
      </c>
      <c r="M9" s="31" t="s">
        <v>36</v>
      </c>
      <c r="N9" s="88"/>
      <c r="O9" s="34"/>
      <c r="P9" s="34"/>
    </row>
    <row r="10" spans="1:21" s="24" customFormat="1" ht="21" customHeight="1">
      <c r="A10" s="34"/>
      <c r="B10" s="34"/>
      <c r="C10" s="34"/>
      <c r="D10" s="33"/>
      <c r="E10" s="32" t="s">
        <v>35</v>
      </c>
      <c r="F10" s="32" t="s">
        <v>34</v>
      </c>
      <c r="G10" s="32" t="s">
        <v>33</v>
      </c>
      <c r="H10" s="32" t="s">
        <v>32</v>
      </c>
      <c r="I10" s="32" t="s">
        <v>31</v>
      </c>
      <c r="J10" s="32" t="s">
        <v>30</v>
      </c>
      <c r="K10" s="31" t="s">
        <v>29</v>
      </c>
      <c r="L10" s="31" t="s">
        <v>28</v>
      </c>
      <c r="M10" s="31" t="s">
        <v>27</v>
      </c>
      <c r="N10" s="88"/>
      <c r="O10" s="34"/>
      <c r="P10" s="34"/>
    </row>
    <row r="11" spans="1:21" s="24" customFormat="1" ht="21" customHeight="1">
      <c r="A11" s="29"/>
      <c r="B11" s="29"/>
      <c r="C11" s="29"/>
      <c r="D11" s="28"/>
      <c r="E11" s="26" t="s">
        <v>26</v>
      </c>
      <c r="F11" s="27"/>
      <c r="G11" s="26"/>
      <c r="H11" s="26" t="s">
        <v>25</v>
      </c>
      <c r="I11" s="26"/>
      <c r="J11" s="26"/>
      <c r="K11" s="25" t="s">
        <v>24</v>
      </c>
      <c r="L11" s="25" t="s">
        <v>23</v>
      </c>
      <c r="M11" s="25" t="s">
        <v>22</v>
      </c>
      <c r="N11" s="39"/>
      <c r="O11" s="29"/>
      <c r="P11" s="29"/>
    </row>
    <row r="12" spans="1:21" ht="6.75" customHeight="1">
      <c r="A12" s="85" t="s">
        <v>155</v>
      </c>
      <c r="B12" s="85"/>
      <c r="C12" s="85"/>
      <c r="D12" s="84"/>
      <c r="E12" s="83"/>
      <c r="F12" s="83"/>
      <c r="G12" s="83"/>
      <c r="H12" s="83"/>
      <c r="I12" s="83"/>
      <c r="J12" s="83"/>
      <c r="K12" s="83"/>
      <c r="L12" s="83"/>
      <c r="M12" s="83"/>
      <c r="N12" s="89"/>
      <c r="O12" s="90"/>
      <c r="R12" s="91"/>
    </row>
    <row r="13" spans="1:21" s="81" customFormat="1" ht="18.75" customHeight="1">
      <c r="A13" s="82" t="s">
        <v>154</v>
      </c>
      <c r="B13" s="82"/>
      <c r="C13" s="82"/>
      <c r="D13" s="82"/>
      <c r="E13" s="117">
        <f>E14+E31+E50+E53+E56+E58+E60+E64+E81+E85+E92+E96+E99+E113+E120+E123+E127+E129+E132+E147+E152+E158+E161+E163+E177+E179+E180+E182+E185+E191+E193+E195</f>
        <v>3518766414.6099992</v>
      </c>
      <c r="F13" s="117">
        <f t="shared" ref="F13:M13" si="0">F14+F31+F50+F53+F56+F58+F60+F64+F81+F85+F92+F96+F99+F113+F120+F123+F127+F129+F132+F147+F152+F158+F161+F163+F177+F179+F180+F182+F185+F191+F193+F195</f>
        <v>128336030.52999999</v>
      </c>
      <c r="G13" s="117">
        <f t="shared" si="0"/>
        <v>106750031.25000003</v>
      </c>
      <c r="H13" s="117">
        <f t="shared" si="0"/>
        <v>44087374.530000001</v>
      </c>
      <c r="I13" s="117">
        <f t="shared" si="0"/>
        <v>242325665.45000002</v>
      </c>
      <c r="J13" s="117">
        <f t="shared" si="0"/>
        <v>2971761543.5299997</v>
      </c>
      <c r="K13" s="117">
        <f t="shared" si="0"/>
        <v>3261765991.5399995</v>
      </c>
      <c r="L13" s="117">
        <f t="shared" si="0"/>
        <v>922639295.47000015</v>
      </c>
      <c r="M13" s="117">
        <f t="shared" si="0"/>
        <v>1387079426.3600001</v>
      </c>
      <c r="O13" s="82" t="s">
        <v>163</v>
      </c>
      <c r="P13" s="82"/>
    </row>
    <row r="14" spans="1:21" s="10" customFormat="1" ht="20.25" customHeight="1">
      <c r="A14" s="17" t="s">
        <v>153</v>
      </c>
      <c r="B14" s="17"/>
      <c r="C14" s="60"/>
      <c r="D14" s="16"/>
      <c r="E14" s="15">
        <f>SUM(E15:E30)</f>
        <v>1443763924.2099998</v>
      </c>
      <c r="F14" s="15">
        <f t="shared" ref="F14:M14" si="1">SUM(F15:F30)</f>
        <v>70269148.420000002</v>
      </c>
      <c r="G14" s="15">
        <f t="shared" si="1"/>
        <v>38576837.500000007</v>
      </c>
      <c r="H14" s="15">
        <f t="shared" si="1"/>
        <v>19527069.700000003</v>
      </c>
      <c r="I14" s="15">
        <f t="shared" si="1"/>
        <v>91034902.569999993</v>
      </c>
      <c r="J14" s="15">
        <f t="shared" si="1"/>
        <v>1024847233.15</v>
      </c>
      <c r="K14" s="15">
        <f t="shared" si="1"/>
        <v>1255246890.7299998</v>
      </c>
      <c r="L14" s="15">
        <f t="shared" si="1"/>
        <v>299789390.44</v>
      </c>
      <c r="M14" s="15">
        <f t="shared" si="1"/>
        <v>520283498.50999987</v>
      </c>
      <c r="N14" s="81"/>
      <c r="O14" s="17" t="s">
        <v>164</v>
      </c>
      <c r="P14" s="17"/>
      <c r="R14" s="81"/>
      <c r="U14" s="92"/>
    </row>
    <row r="15" spans="1:21" s="2" customFormat="1" ht="20.25" customHeight="1">
      <c r="A15" s="13"/>
      <c r="B15" s="13" t="s">
        <v>152</v>
      </c>
      <c r="C15" s="20"/>
      <c r="D15" s="12"/>
      <c r="E15" s="75">
        <v>746987231.02999997</v>
      </c>
      <c r="F15" s="75">
        <v>42585763.850000001</v>
      </c>
      <c r="G15" s="75">
        <v>25455220.469999999</v>
      </c>
      <c r="H15" s="75">
        <v>18974660.760000002</v>
      </c>
      <c r="I15" s="75">
        <v>51461657.239999995</v>
      </c>
      <c r="J15" s="75">
        <v>577058636.48000002</v>
      </c>
      <c r="K15" s="75">
        <v>723443719.87</v>
      </c>
      <c r="L15" s="75">
        <v>138980876.44</v>
      </c>
      <c r="M15" s="75">
        <v>284456759.51999998</v>
      </c>
      <c r="N15" s="5"/>
      <c r="O15" s="13"/>
      <c r="P15" s="13" t="s">
        <v>165</v>
      </c>
      <c r="U15" s="5"/>
    </row>
    <row r="16" spans="1:21" s="2" customFormat="1" ht="20.25" customHeight="1">
      <c r="A16" s="13"/>
      <c r="B16" s="13" t="s">
        <v>151</v>
      </c>
      <c r="C16" s="20"/>
      <c r="D16" s="12"/>
      <c r="E16" s="75">
        <v>70888763.329999998</v>
      </c>
      <c r="F16" s="75">
        <v>1786411.75</v>
      </c>
      <c r="G16" s="75">
        <v>2670002.6</v>
      </c>
      <c r="H16" s="75">
        <v>0</v>
      </c>
      <c r="I16" s="75">
        <v>162830.16</v>
      </c>
      <c r="J16" s="75">
        <v>32879542</v>
      </c>
      <c r="K16" s="75">
        <v>49198713.579999998</v>
      </c>
      <c r="L16" s="75">
        <v>687588.85</v>
      </c>
      <c r="M16" s="75">
        <v>22883882.109999999</v>
      </c>
      <c r="N16" s="5"/>
      <c r="O16" s="13"/>
      <c r="P16" s="13" t="s">
        <v>166</v>
      </c>
      <c r="U16" s="93"/>
    </row>
    <row r="17" spans="1:21" s="2" customFormat="1" ht="20.25" customHeight="1">
      <c r="A17" s="3"/>
      <c r="B17" s="3" t="s">
        <v>150</v>
      </c>
      <c r="C17" s="20"/>
      <c r="D17" s="12"/>
      <c r="E17" s="75">
        <v>47656088.390000001</v>
      </c>
      <c r="F17" s="75">
        <v>1091228</v>
      </c>
      <c r="G17" s="75">
        <v>3397951.61</v>
      </c>
      <c r="H17" s="75">
        <v>0</v>
      </c>
      <c r="I17" s="75">
        <v>362184</v>
      </c>
      <c r="J17" s="75">
        <v>26966604.699999999</v>
      </c>
      <c r="K17" s="75">
        <v>28383308.020000003</v>
      </c>
      <c r="L17" s="75">
        <v>30224315</v>
      </c>
      <c r="M17" s="75">
        <v>12839496.27</v>
      </c>
      <c r="N17" s="5"/>
      <c r="O17" s="13"/>
      <c r="P17" s="3" t="s">
        <v>167</v>
      </c>
      <c r="U17" s="5"/>
    </row>
    <row r="18" spans="1:21" s="2" customFormat="1" ht="20.25" customHeight="1">
      <c r="A18" s="20"/>
      <c r="B18" s="3" t="s">
        <v>149</v>
      </c>
      <c r="C18" s="20"/>
      <c r="D18" s="12"/>
      <c r="E18" s="75">
        <v>96678257.349999994</v>
      </c>
      <c r="F18" s="75">
        <v>7136710.8600000003</v>
      </c>
      <c r="G18" s="75">
        <v>1525944.52</v>
      </c>
      <c r="H18" s="75">
        <v>0</v>
      </c>
      <c r="I18" s="75">
        <v>11305237.289999999</v>
      </c>
      <c r="J18" s="75">
        <v>47003142</v>
      </c>
      <c r="K18" s="75">
        <v>66509679.510000005</v>
      </c>
      <c r="L18" s="75">
        <v>23816917.350000001</v>
      </c>
      <c r="M18" s="75">
        <v>28347288.829999998</v>
      </c>
      <c r="N18" s="5"/>
      <c r="O18" s="13"/>
      <c r="P18" s="94" t="s">
        <v>168</v>
      </c>
    </row>
    <row r="19" spans="1:21" s="2" customFormat="1" ht="20.25" customHeight="1">
      <c r="A19" s="20"/>
      <c r="B19" s="13" t="s">
        <v>148</v>
      </c>
      <c r="C19" s="20"/>
      <c r="D19" s="12"/>
      <c r="E19" s="75">
        <v>67829892.529999986</v>
      </c>
      <c r="F19" s="75">
        <v>496262</v>
      </c>
      <c r="G19" s="75">
        <v>861177.77</v>
      </c>
      <c r="H19" s="75">
        <v>552408.93999999994</v>
      </c>
      <c r="I19" s="75">
        <v>28218.400000000001</v>
      </c>
      <c r="J19" s="75">
        <v>58376381.979999997</v>
      </c>
      <c r="K19" s="75">
        <v>83599357.5</v>
      </c>
      <c r="L19" s="75">
        <v>10982730</v>
      </c>
      <c r="M19" s="75">
        <v>12418077.699999999</v>
      </c>
      <c r="N19" s="5"/>
      <c r="O19" s="13"/>
      <c r="P19" s="94" t="s">
        <v>169</v>
      </c>
    </row>
    <row r="20" spans="1:21" s="2" customFormat="1" ht="20.25" customHeight="1">
      <c r="A20" s="20"/>
      <c r="B20" s="13" t="s">
        <v>147</v>
      </c>
      <c r="C20" s="20"/>
      <c r="D20" s="12"/>
      <c r="E20" s="75">
        <v>57511757.770000003</v>
      </c>
      <c r="F20" s="75">
        <v>1809074.94</v>
      </c>
      <c r="G20" s="75">
        <v>1018983.68</v>
      </c>
      <c r="H20" s="75">
        <v>0</v>
      </c>
      <c r="I20" s="75">
        <v>9516631.0799999982</v>
      </c>
      <c r="J20" s="75">
        <v>45167962</v>
      </c>
      <c r="K20" s="75">
        <v>57237564.450000003</v>
      </c>
      <c r="L20" s="75">
        <v>16245300</v>
      </c>
      <c r="M20" s="75">
        <v>21119058.329999998</v>
      </c>
      <c r="N20" s="5"/>
      <c r="O20" s="13"/>
      <c r="P20" s="94" t="s">
        <v>170</v>
      </c>
    </row>
    <row r="21" spans="1:21" s="2" customFormat="1" ht="20.25" customHeight="1">
      <c r="A21" s="3"/>
      <c r="B21" s="3" t="s">
        <v>146</v>
      </c>
      <c r="C21" s="20"/>
      <c r="D21" s="12"/>
      <c r="E21" s="75">
        <v>34410860.839999996</v>
      </c>
      <c r="F21" s="75">
        <v>888781.2</v>
      </c>
      <c r="G21" s="75">
        <v>319159.28999999998</v>
      </c>
      <c r="H21" s="75">
        <v>0</v>
      </c>
      <c r="I21" s="75">
        <v>9585.83</v>
      </c>
      <c r="J21" s="75">
        <v>29104070.559999999</v>
      </c>
      <c r="K21" s="75">
        <v>31966022.419999998</v>
      </c>
      <c r="L21" s="75">
        <v>10146150</v>
      </c>
      <c r="M21" s="75">
        <v>17506099.699999999</v>
      </c>
      <c r="N21" s="5"/>
      <c r="O21" s="13"/>
      <c r="P21" s="3" t="s">
        <v>171</v>
      </c>
      <c r="U21" s="5"/>
    </row>
    <row r="22" spans="1:21" s="2" customFormat="1" ht="20.25" customHeight="1">
      <c r="A22" s="13"/>
      <c r="B22" s="13" t="s">
        <v>145</v>
      </c>
      <c r="C22" s="20"/>
      <c r="D22" s="12"/>
      <c r="E22" s="75">
        <v>31492671.18</v>
      </c>
      <c r="F22" s="75">
        <v>1279907.5</v>
      </c>
      <c r="G22" s="75">
        <v>421763.64</v>
      </c>
      <c r="H22" s="75">
        <v>0</v>
      </c>
      <c r="I22" s="75">
        <v>5974098.5600000005</v>
      </c>
      <c r="J22" s="75">
        <v>20500576</v>
      </c>
      <c r="K22" s="75">
        <v>28758762</v>
      </c>
      <c r="L22" s="75">
        <v>3430747.12</v>
      </c>
      <c r="M22" s="75">
        <v>14996563.560000001</v>
      </c>
      <c r="N22" s="5"/>
      <c r="O22" s="13"/>
      <c r="P22" s="94" t="s">
        <v>172</v>
      </c>
    </row>
    <row r="23" spans="1:21" s="2" customFormat="1" ht="20.25" customHeight="1">
      <c r="A23" s="13"/>
      <c r="B23" s="3" t="s">
        <v>144</v>
      </c>
      <c r="C23" s="20"/>
      <c r="D23" s="12"/>
      <c r="E23" s="80">
        <v>17546435.760000002</v>
      </c>
      <c r="F23" s="80">
        <v>328936.71999999997</v>
      </c>
      <c r="G23" s="80">
        <v>85670.02</v>
      </c>
      <c r="H23" s="80">
        <v>0</v>
      </c>
      <c r="I23" s="80">
        <v>72089</v>
      </c>
      <c r="J23" s="80">
        <v>19428638.93</v>
      </c>
      <c r="K23" s="80">
        <v>0</v>
      </c>
      <c r="L23" s="80">
        <v>0</v>
      </c>
      <c r="M23" s="80">
        <v>0</v>
      </c>
      <c r="N23" s="5"/>
      <c r="O23" s="13"/>
      <c r="P23" s="94" t="s">
        <v>173</v>
      </c>
    </row>
    <row r="24" spans="1:21" s="51" customFormat="1" ht="20.25" customHeight="1">
      <c r="A24" s="21"/>
      <c r="B24" s="58" t="s">
        <v>143</v>
      </c>
      <c r="E24" s="76">
        <v>33951516.910000004</v>
      </c>
      <c r="F24" s="75">
        <v>911285.4</v>
      </c>
      <c r="G24" s="75">
        <v>386496.76</v>
      </c>
      <c r="H24" s="75">
        <v>0</v>
      </c>
      <c r="I24" s="75">
        <v>2505040</v>
      </c>
      <c r="J24" s="75">
        <v>16308338</v>
      </c>
      <c r="K24" s="75">
        <v>18371019.199999999</v>
      </c>
      <c r="L24" s="75">
        <v>11896443.949999999</v>
      </c>
      <c r="M24" s="75">
        <v>8778019.7799999993</v>
      </c>
      <c r="N24" s="95"/>
      <c r="O24" s="96"/>
      <c r="P24" s="97" t="s">
        <v>174</v>
      </c>
    </row>
    <row r="25" spans="1:21" s="51" customFormat="1" ht="20.25" customHeight="1">
      <c r="A25" s="21"/>
      <c r="B25" s="58" t="s">
        <v>142</v>
      </c>
      <c r="E25" s="76">
        <v>33263167.610000003</v>
      </c>
      <c r="F25" s="75">
        <v>1162301.7</v>
      </c>
      <c r="G25" s="75">
        <v>553088.88</v>
      </c>
      <c r="H25" s="75">
        <v>0</v>
      </c>
      <c r="I25" s="75">
        <v>191211</v>
      </c>
      <c r="J25" s="75">
        <v>22377376</v>
      </c>
      <c r="K25" s="75">
        <v>25557690.48</v>
      </c>
      <c r="L25" s="75">
        <v>5229222.6100000003</v>
      </c>
      <c r="M25" s="75">
        <v>14535983.51</v>
      </c>
      <c r="N25" s="95"/>
      <c r="O25" s="96"/>
      <c r="P25" s="97" t="s">
        <v>175</v>
      </c>
    </row>
    <row r="26" spans="1:21" s="51" customFormat="1" ht="20.25" customHeight="1">
      <c r="A26" s="21"/>
      <c r="B26" s="58" t="s">
        <v>141</v>
      </c>
      <c r="E26" s="76">
        <v>48029544.270000003</v>
      </c>
      <c r="F26" s="75">
        <v>1627014</v>
      </c>
      <c r="G26" s="75">
        <v>399657.54</v>
      </c>
      <c r="H26" s="75">
        <v>0</v>
      </c>
      <c r="I26" s="75">
        <v>28890</v>
      </c>
      <c r="J26" s="75">
        <v>34630021</v>
      </c>
      <c r="K26" s="75">
        <v>31037942.810000002</v>
      </c>
      <c r="L26" s="75">
        <v>13854287.98</v>
      </c>
      <c r="M26" s="75">
        <v>24220939.170000002</v>
      </c>
      <c r="N26" s="95"/>
      <c r="O26" s="96"/>
      <c r="P26" s="97" t="s">
        <v>176</v>
      </c>
    </row>
    <row r="27" spans="1:21" s="51" customFormat="1" ht="20.25" customHeight="1">
      <c r="A27" s="21"/>
      <c r="B27" s="58" t="s">
        <v>140</v>
      </c>
      <c r="E27" s="76">
        <v>24785717.529999997</v>
      </c>
      <c r="F27" s="75">
        <v>950491.6</v>
      </c>
      <c r="G27" s="75">
        <v>384849.52</v>
      </c>
      <c r="H27" s="75">
        <v>0</v>
      </c>
      <c r="I27" s="75">
        <v>8990086</v>
      </c>
      <c r="J27" s="75">
        <v>25471800</v>
      </c>
      <c r="K27" s="75">
        <v>23262951.219999999</v>
      </c>
      <c r="L27" s="75">
        <v>9245063.9399999995</v>
      </c>
      <c r="M27" s="75">
        <v>15671834</v>
      </c>
      <c r="N27" s="95"/>
      <c r="O27" s="96"/>
      <c r="P27" s="97" t="s">
        <v>177</v>
      </c>
    </row>
    <row r="28" spans="1:21" s="51" customFormat="1" ht="20.25" customHeight="1">
      <c r="A28" s="21"/>
      <c r="B28" s="58" t="s">
        <v>139</v>
      </c>
      <c r="E28" s="76">
        <v>59341079.359999999</v>
      </c>
      <c r="F28" s="75">
        <v>5431796.2000000002</v>
      </c>
      <c r="G28" s="75">
        <v>0</v>
      </c>
      <c r="H28" s="75">
        <v>0</v>
      </c>
      <c r="I28" s="75">
        <v>247510.01</v>
      </c>
      <c r="J28" s="75">
        <v>31142636.5</v>
      </c>
      <c r="K28" s="75">
        <v>44501532.07</v>
      </c>
      <c r="L28" s="75">
        <v>14788125.199999999</v>
      </c>
      <c r="M28" s="75">
        <v>17749770.399999999</v>
      </c>
      <c r="N28" s="95"/>
      <c r="O28" s="96"/>
      <c r="P28" s="97" t="s">
        <v>178</v>
      </c>
    </row>
    <row r="29" spans="1:21" s="51" customFormat="1" ht="20.25" customHeight="1">
      <c r="B29" s="58" t="s">
        <v>138</v>
      </c>
      <c r="C29" s="21"/>
      <c r="E29" s="76">
        <v>44451423.980000004</v>
      </c>
      <c r="F29" s="75">
        <v>1436437.7</v>
      </c>
      <c r="G29" s="75">
        <v>762000.74</v>
      </c>
      <c r="H29" s="75">
        <v>0</v>
      </c>
      <c r="I29" s="75">
        <v>81770</v>
      </c>
      <c r="J29" s="75">
        <v>25919300</v>
      </c>
      <c r="K29" s="75">
        <v>25211370.07</v>
      </c>
      <c r="L29" s="75">
        <v>7389981</v>
      </c>
      <c r="M29" s="75">
        <v>16699809.609999999</v>
      </c>
      <c r="N29" s="98"/>
      <c r="O29" s="96"/>
      <c r="P29" s="97" t="s">
        <v>179</v>
      </c>
    </row>
    <row r="30" spans="1:21" s="51" customFormat="1" ht="20.25" customHeight="1">
      <c r="B30" s="62" t="s">
        <v>137</v>
      </c>
      <c r="C30" s="21"/>
      <c r="E30" s="76">
        <v>28939516.370000001</v>
      </c>
      <c r="F30" s="75">
        <v>1346745</v>
      </c>
      <c r="G30" s="75">
        <v>334870.46000000002</v>
      </c>
      <c r="H30" s="75">
        <v>0</v>
      </c>
      <c r="I30" s="75">
        <v>97864</v>
      </c>
      <c r="J30" s="75">
        <v>12512207</v>
      </c>
      <c r="K30" s="75">
        <v>18207257.530000001</v>
      </c>
      <c r="L30" s="75">
        <v>2871641</v>
      </c>
      <c r="M30" s="75">
        <v>8059916.0199999996</v>
      </c>
      <c r="N30" s="99"/>
      <c r="O30" s="96"/>
      <c r="P30" s="97" t="s">
        <v>180</v>
      </c>
    </row>
    <row r="31" spans="1:21" s="69" customFormat="1" ht="20.25" customHeight="1">
      <c r="A31" s="69" t="s">
        <v>136</v>
      </c>
      <c r="B31" s="79"/>
      <c r="C31" s="78"/>
      <c r="E31" s="77">
        <f>E32+E46+E47+E48+E49</f>
        <v>111995107.84</v>
      </c>
      <c r="F31" s="77">
        <f t="shared" ref="F31:M31" si="2">F32+F46+F47+F48+F49</f>
        <v>3740368.4</v>
      </c>
      <c r="G31" s="77">
        <f t="shared" si="2"/>
        <v>3868540.5300000003</v>
      </c>
      <c r="H31" s="77">
        <f t="shared" si="2"/>
        <v>0</v>
      </c>
      <c r="I31" s="77">
        <f t="shared" si="2"/>
        <v>12217527.870000001</v>
      </c>
      <c r="J31" s="77">
        <f t="shared" si="2"/>
        <v>112958070.22</v>
      </c>
      <c r="K31" s="77">
        <f t="shared" si="2"/>
        <v>112888206.45000002</v>
      </c>
      <c r="L31" s="77">
        <f t="shared" si="2"/>
        <v>23704005.5</v>
      </c>
      <c r="M31" s="77">
        <f t="shared" si="2"/>
        <v>56519027.810000002</v>
      </c>
      <c r="N31" s="100"/>
      <c r="O31" s="101" t="s">
        <v>181</v>
      </c>
      <c r="P31" s="102"/>
    </row>
    <row r="32" spans="1:21" s="51" customFormat="1" ht="20.25" customHeight="1">
      <c r="B32" s="62" t="s">
        <v>135</v>
      </c>
      <c r="C32" s="21"/>
      <c r="E32" s="76">
        <v>19382861.220000003</v>
      </c>
      <c r="F32" s="75">
        <v>228908.2</v>
      </c>
      <c r="G32" s="75">
        <v>342554.9</v>
      </c>
      <c r="H32" s="75">
        <v>0</v>
      </c>
      <c r="I32" s="75">
        <v>59823.08</v>
      </c>
      <c r="J32" s="75">
        <v>16014226.5</v>
      </c>
      <c r="K32" s="75">
        <v>18260412.5</v>
      </c>
      <c r="L32" s="75">
        <v>5755809.5</v>
      </c>
      <c r="M32" s="75">
        <v>7595552</v>
      </c>
      <c r="N32" s="99"/>
      <c r="O32" s="96"/>
      <c r="P32" s="97" t="s">
        <v>182</v>
      </c>
    </row>
    <row r="33" spans="1:16" s="49" customFormat="1" ht="38.25" customHeight="1">
      <c r="A33" s="51"/>
      <c r="B33" s="62"/>
      <c r="C33" s="21"/>
      <c r="D33" s="51"/>
      <c r="E33" s="74"/>
      <c r="F33" s="74"/>
      <c r="G33" s="74"/>
      <c r="H33" s="74"/>
      <c r="I33" s="74"/>
      <c r="J33" s="74"/>
      <c r="K33" s="74"/>
      <c r="L33" s="74"/>
      <c r="M33" s="74"/>
      <c r="N33" s="103"/>
      <c r="O33" s="104"/>
      <c r="P33" s="105"/>
    </row>
    <row r="34" spans="1:16" s="49" customFormat="1" ht="28.2" customHeight="1">
      <c r="B34" s="55"/>
      <c r="C34" s="54"/>
      <c r="E34" s="53"/>
      <c r="F34" s="53"/>
      <c r="G34" s="53"/>
      <c r="H34" s="53"/>
      <c r="I34" s="53"/>
      <c r="J34" s="53"/>
      <c r="K34" s="53"/>
      <c r="L34" s="53"/>
      <c r="M34" s="53"/>
      <c r="N34" s="103"/>
      <c r="O34" s="104"/>
      <c r="P34" s="105"/>
    </row>
    <row r="35" spans="1:16" s="36" customFormat="1" ht="15.6" customHeight="1">
      <c r="A35" s="49"/>
      <c r="B35" s="55"/>
      <c r="C35" s="54"/>
      <c r="D35" s="49"/>
      <c r="E35" s="53"/>
      <c r="F35" s="53"/>
      <c r="G35" s="53"/>
      <c r="H35" s="53"/>
      <c r="I35" s="53"/>
      <c r="J35" s="53"/>
      <c r="K35" s="53"/>
      <c r="L35" s="53"/>
      <c r="M35" s="53"/>
    </row>
    <row r="36" spans="1:16" s="23" customFormat="1">
      <c r="A36" s="36"/>
      <c r="B36" s="50" t="s">
        <v>51</v>
      </c>
      <c r="C36" s="48"/>
      <c r="D36" s="50" t="s">
        <v>157</v>
      </c>
      <c r="E36" s="36"/>
      <c r="F36" s="36"/>
      <c r="G36" s="36"/>
      <c r="H36" s="36"/>
      <c r="I36" s="36"/>
      <c r="J36" s="36"/>
      <c r="K36" s="36"/>
      <c r="L36" s="36"/>
      <c r="M36" s="36"/>
    </row>
    <row r="37" spans="1:16" s="23" customFormat="1">
      <c r="B37" s="36" t="s">
        <v>50</v>
      </c>
      <c r="C37" s="48"/>
      <c r="D37" s="47" t="s">
        <v>158</v>
      </c>
    </row>
    <row r="38" spans="1:16" s="30" customFormat="1" ht="6" customHeight="1">
      <c r="A38" s="23"/>
      <c r="B38" s="36"/>
      <c r="C38" s="48"/>
      <c r="D38" s="47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6" s="24" customFormat="1" ht="19.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86" t="s">
        <v>285</v>
      </c>
    </row>
    <row r="40" spans="1:16" s="24" customFormat="1" ht="14.25" customHeight="1">
      <c r="A40" s="46" t="s">
        <v>49</v>
      </c>
      <c r="B40" s="46"/>
      <c r="C40" s="46"/>
      <c r="D40" s="45"/>
      <c r="E40" s="44" t="s">
        <v>48</v>
      </c>
      <c r="F40" s="43"/>
      <c r="G40" s="43"/>
      <c r="H40" s="43"/>
      <c r="I40" s="43"/>
      <c r="J40" s="42"/>
      <c r="K40" s="41" t="s">
        <v>45</v>
      </c>
      <c r="L40" s="40"/>
      <c r="M40" s="40"/>
      <c r="N40" s="87" t="s">
        <v>162</v>
      </c>
      <c r="O40" s="46"/>
      <c r="P40" s="46"/>
    </row>
    <row r="41" spans="1:16" s="24" customFormat="1" ht="19.5" customHeight="1">
      <c r="A41" s="34"/>
      <c r="B41" s="34"/>
      <c r="C41" s="34"/>
      <c r="D41" s="33"/>
      <c r="E41" s="39" t="s">
        <v>47</v>
      </c>
      <c r="F41" s="29"/>
      <c r="G41" s="29"/>
      <c r="H41" s="29"/>
      <c r="I41" s="29"/>
      <c r="J41" s="28"/>
      <c r="K41" s="38" t="s">
        <v>24</v>
      </c>
      <c r="L41" s="37"/>
      <c r="M41" s="37"/>
      <c r="N41" s="88"/>
      <c r="O41" s="34"/>
      <c r="P41" s="34"/>
    </row>
    <row r="42" spans="1:16" s="24" customFormat="1" ht="19.5" customHeight="1">
      <c r="A42" s="34"/>
      <c r="B42" s="34"/>
      <c r="C42" s="34"/>
      <c r="D42" s="33"/>
      <c r="E42" s="32"/>
      <c r="F42" s="32" t="s">
        <v>46</v>
      </c>
      <c r="G42" s="32"/>
      <c r="H42" s="32"/>
      <c r="I42" s="32"/>
      <c r="J42" s="35"/>
      <c r="K42" s="31"/>
      <c r="L42" s="31" t="s">
        <v>45</v>
      </c>
      <c r="M42" s="31" t="s">
        <v>45</v>
      </c>
      <c r="N42" s="88"/>
      <c r="O42" s="34"/>
      <c r="P42" s="34"/>
    </row>
    <row r="43" spans="1:16" s="24" customFormat="1" ht="19.5" customHeight="1">
      <c r="A43" s="34"/>
      <c r="B43" s="34"/>
      <c r="C43" s="34"/>
      <c r="D43" s="33"/>
      <c r="E43" s="32" t="s">
        <v>44</v>
      </c>
      <c r="F43" s="32" t="s">
        <v>43</v>
      </c>
      <c r="G43" s="32" t="s">
        <v>42</v>
      </c>
      <c r="H43" s="32" t="s">
        <v>41</v>
      </c>
      <c r="I43" s="32" t="s">
        <v>40</v>
      </c>
      <c r="J43" s="31" t="s">
        <v>39</v>
      </c>
      <c r="K43" s="31" t="s">
        <v>38</v>
      </c>
      <c r="L43" s="31" t="s">
        <v>37</v>
      </c>
      <c r="M43" s="31" t="s">
        <v>36</v>
      </c>
      <c r="N43" s="88"/>
      <c r="O43" s="34"/>
      <c r="P43" s="34"/>
    </row>
    <row r="44" spans="1:16" s="24" customFormat="1" ht="19.5" customHeight="1">
      <c r="A44" s="34"/>
      <c r="B44" s="34"/>
      <c r="C44" s="34"/>
      <c r="D44" s="33"/>
      <c r="E44" s="32" t="s">
        <v>35</v>
      </c>
      <c r="F44" s="32" t="s">
        <v>34</v>
      </c>
      <c r="G44" s="32" t="s">
        <v>33</v>
      </c>
      <c r="H44" s="32" t="s">
        <v>32</v>
      </c>
      <c r="I44" s="32" t="s">
        <v>31</v>
      </c>
      <c r="J44" s="32" t="s">
        <v>30</v>
      </c>
      <c r="K44" s="31" t="s">
        <v>29</v>
      </c>
      <c r="L44" s="31" t="s">
        <v>28</v>
      </c>
      <c r="M44" s="31" t="s">
        <v>27</v>
      </c>
      <c r="N44" s="88"/>
      <c r="O44" s="34"/>
      <c r="P44" s="34"/>
    </row>
    <row r="45" spans="1:16" s="2" customFormat="1" ht="18.75" customHeight="1">
      <c r="A45" s="29"/>
      <c r="B45" s="29"/>
      <c r="C45" s="29"/>
      <c r="D45" s="28"/>
      <c r="E45" s="26" t="s">
        <v>26</v>
      </c>
      <c r="F45" s="27"/>
      <c r="G45" s="26"/>
      <c r="H45" s="26" t="s">
        <v>25</v>
      </c>
      <c r="I45" s="26"/>
      <c r="J45" s="26"/>
      <c r="K45" s="25" t="s">
        <v>24</v>
      </c>
      <c r="L45" s="25" t="s">
        <v>23</v>
      </c>
      <c r="M45" s="25" t="s">
        <v>22</v>
      </c>
      <c r="N45" s="39"/>
      <c r="O45" s="29"/>
      <c r="P45" s="29"/>
    </row>
    <row r="46" spans="1:16" s="2" customFormat="1" ht="18.75" customHeight="1">
      <c r="A46" s="5"/>
      <c r="B46" s="13" t="s">
        <v>134</v>
      </c>
      <c r="C46" s="71"/>
      <c r="D46" s="67"/>
      <c r="E46" s="11">
        <v>26098552.280000001</v>
      </c>
      <c r="F46" s="11">
        <v>1291845.5</v>
      </c>
      <c r="G46" s="11">
        <v>437083.74</v>
      </c>
      <c r="H46" s="11">
        <v>0</v>
      </c>
      <c r="I46" s="11">
        <v>668786</v>
      </c>
      <c r="J46" s="11">
        <v>24449787.719999999</v>
      </c>
      <c r="K46" s="11">
        <v>26023889.82</v>
      </c>
      <c r="L46" s="11">
        <v>2875523</v>
      </c>
      <c r="M46" s="11">
        <v>13505945.460000001</v>
      </c>
      <c r="N46" s="5"/>
      <c r="O46" s="5"/>
      <c r="P46" s="94" t="s">
        <v>183</v>
      </c>
    </row>
    <row r="47" spans="1:16" s="2" customFormat="1" ht="18.75" customHeight="1">
      <c r="A47" s="5"/>
      <c r="B47" s="3" t="s">
        <v>133</v>
      </c>
      <c r="C47" s="71"/>
      <c r="D47" s="67"/>
      <c r="E47" s="11">
        <v>29694812.509999998</v>
      </c>
      <c r="F47" s="11">
        <v>1846545.2</v>
      </c>
      <c r="G47" s="11">
        <v>2801397.21</v>
      </c>
      <c r="H47" s="11">
        <v>0</v>
      </c>
      <c r="I47" s="11">
        <v>221565.07</v>
      </c>
      <c r="J47" s="11">
        <v>26980225</v>
      </c>
      <c r="K47" s="11">
        <v>28638128.579999998</v>
      </c>
      <c r="L47" s="11">
        <v>5798523</v>
      </c>
      <c r="M47" s="11">
        <v>11394852</v>
      </c>
      <c r="N47" s="5"/>
      <c r="O47" s="5"/>
      <c r="P47" s="3" t="s">
        <v>184</v>
      </c>
    </row>
    <row r="48" spans="1:16" s="2" customFormat="1" ht="18.75" customHeight="1">
      <c r="A48" s="5"/>
      <c r="B48" s="3" t="s">
        <v>132</v>
      </c>
      <c r="C48" s="71"/>
      <c r="D48" s="67"/>
      <c r="E48" s="11">
        <v>19211719.18</v>
      </c>
      <c r="F48" s="11">
        <v>51770</v>
      </c>
      <c r="G48" s="11">
        <v>145788.57999999999</v>
      </c>
      <c r="H48" s="11">
        <v>0</v>
      </c>
      <c r="I48" s="11">
        <v>11214088.720000001</v>
      </c>
      <c r="J48" s="11">
        <v>25066437</v>
      </c>
      <c r="K48" s="11">
        <v>21878248.399999999</v>
      </c>
      <c r="L48" s="11">
        <v>1474500</v>
      </c>
      <c r="M48" s="11">
        <v>14305313.289999999</v>
      </c>
      <c r="N48" s="5"/>
      <c r="O48" s="5"/>
      <c r="P48" s="94" t="s">
        <v>185</v>
      </c>
    </row>
    <row r="49" spans="1:16" s="10" customFormat="1" ht="18.75" customHeight="1">
      <c r="A49" s="5"/>
      <c r="B49" s="3" t="s">
        <v>131</v>
      </c>
      <c r="C49" s="71"/>
      <c r="D49" s="67"/>
      <c r="E49" s="11">
        <v>17607162.649999999</v>
      </c>
      <c r="F49" s="11">
        <v>321299.5</v>
      </c>
      <c r="G49" s="11">
        <v>141716.1</v>
      </c>
      <c r="H49" s="11">
        <v>0</v>
      </c>
      <c r="I49" s="11">
        <v>53265</v>
      </c>
      <c r="J49" s="11">
        <v>20447394</v>
      </c>
      <c r="K49" s="11">
        <v>18087527.149999999</v>
      </c>
      <c r="L49" s="11">
        <v>7799650</v>
      </c>
      <c r="M49" s="11">
        <v>9717365.0600000005</v>
      </c>
      <c r="N49" s="5"/>
      <c r="O49" s="5"/>
      <c r="P49" s="94" t="s">
        <v>186</v>
      </c>
    </row>
    <row r="50" spans="1:16" s="2" customFormat="1" ht="18.75" customHeight="1">
      <c r="A50" s="17" t="s">
        <v>130</v>
      </c>
      <c r="B50" s="73"/>
      <c r="C50" s="72"/>
      <c r="D50" s="68"/>
      <c r="E50" s="15">
        <f>SUM(E51:E52)</f>
        <v>54960301.379999995</v>
      </c>
      <c r="F50" s="15">
        <f t="shared" ref="F50:M50" si="3">SUM(F51:F52)</f>
        <v>725378.8</v>
      </c>
      <c r="G50" s="15">
        <f t="shared" si="3"/>
        <v>4098405.39</v>
      </c>
      <c r="H50" s="15">
        <f t="shared" si="3"/>
        <v>3249487.94</v>
      </c>
      <c r="I50" s="15">
        <f t="shared" si="3"/>
        <v>188231</v>
      </c>
      <c r="J50" s="15">
        <f t="shared" si="3"/>
        <v>47078217.700000003</v>
      </c>
      <c r="K50" s="15">
        <f t="shared" si="3"/>
        <v>47743687.849999994</v>
      </c>
      <c r="L50" s="15">
        <f t="shared" si="3"/>
        <v>17941760</v>
      </c>
      <c r="M50" s="15">
        <f t="shared" si="3"/>
        <v>19215291.719999999</v>
      </c>
      <c r="N50" s="92"/>
      <c r="O50" s="17" t="s">
        <v>187</v>
      </c>
      <c r="P50" s="106"/>
    </row>
    <row r="51" spans="1:16" s="2" customFormat="1" ht="18.75" customHeight="1">
      <c r="A51" s="5"/>
      <c r="B51" s="13" t="s">
        <v>129</v>
      </c>
      <c r="C51" s="71"/>
      <c r="D51" s="67"/>
      <c r="E51" s="19">
        <v>24952110.949999999</v>
      </c>
      <c r="F51" s="11">
        <v>194050.8</v>
      </c>
      <c r="G51" s="11">
        <v>986153.5</v>
      </c>
      <c r="H51" s="11">
        <v>0</v>
      </c>
      <c r="I51" s="11">
        <v>150810</v>
      </c>
      <c r="J51" s="11">
        <v>21401322</v>
      </c>
      <c r="K51" s="11">
        <v>22469278.48</v>
      </c>
      <c r="L51" s="11">
        <v>7411110</v>
      </c>
      <c r="M51" s="11">
        <v>9935384.3499999996</v>
      </c>
      <c r="N51" s="5"/>
      <c r="O51" s="5"/>
      <c r="P51" s="94" t="s">
        <v>188</v>
      </c>
    </row>
    <row r="52" spans="1:16" s="10" customFormat="1" ht="18.75" customHeight="1">
      <c r="A52" s="5"/>
      <c r="B52" s="3" t="s">
        <v>128</v>
      </c>
      <c r="C52" s="71"/>
      <c r="D52" s="67"/>
      <c r="E52" s="19">
        <v>30008190.43</v>
      </c>
      <c r="F52" s="11">
        <v>531328</v>
      </c>
      <c r="G52" s="11">
        <v>3112251.89</v>
      </c>
      <c r="H52" s="11">
        <v>3249487.94</v>
      </c>
      <c r="I52" s="11">
        <v>37421</v>
      </c>
      <c r="J52" s="11">
        <v>25676895.699999999</v>
      </c>
      <c r="K52" s="11">
        <v>25274409.369999997</v>
      </c>
      <c r="L52" s="11">
        <v>10530650</v>
      </c>
      <c r="M52" s="11">
        <v>9279907.3699999992</v>
      </c>
      <c r="N52" s="5"/>
      <c r="O52" s="5"/>
      <c r="P52" s="3" t="s">
        <v>189</v>
      </c>
    </row>
    <row r="53" spans="1:16" s="2" customFormat="1" ht="18.75" customHeight="1">
      <c r="A53" s="17" t="s">
        <v>127</v>
      </c>
      <c r="B53" s="17"/>
      <c r="C53" s="60"/>
      <c r="D53" s="16"/>
      <c r="E53" s="15">
        <f>SUM(E54:E55)</f>
        <v>35524641.480000004</v>
      </c>
      <c r="F53" s="15">
        <f t="shared" ref="F53:M53" si="4">SUM(F54:F55)</f>
        <v>354070.2</v>
      </c>
      <c r="G53" s="15">
        <f t="shared" si="4"/>
        <v>2211277.11</v>
      </c>
      <c r="H53" s="15">
        <f t="shared" si="4"/>
        <v>0</v>
      </c>
      <c r="I53" s="15">
        <f t="shared" si="4"/>
        <v>583449</v>
      </c>
      <c r="J53" s="15">
        <f t="shared" si="4"/>
        <v>30556468</v>
      </c>
      <c r="K53" s="15">
        <f t="shared" si="4"/>
        <v>42437739.170000002</v>
      </c>
      <c r="L53" s="15">
        <f t="shared" si="4"/>
        <v>8805414</v>
      </c>
      <c r="M53" s="15">
        <f t="shared" si="4"/>
        <v>13404748.68</v>
      </c>
      <c r="N53" s="92"/>
      <c r="O53" s="17" t="s">
        <v>190</v>
      </c>
      <c r="P53" s="107"/>
    </row>
    <row r="54" spans="1:16" s="2" customFormat="1" ht="18.75" customHeight="1">
      <c r="A54" s="13"/>
      <c r="B54" s="3" t="s">
        <v>126</v>
      </c>
      <c r="C54" s="20"/>
      <c r="D54" s="16"/>
      <c r="E54" s="11">
        <v>18020409.949999999</v>
      </c>
      <c r="F54" s="11">
        <v>130470</v>
      </c>
      <c r="G54" s="11">
        <v>419628.97</v>
      </c>
      <c r="H54" s="11">
        <v>0</v>
      </c>
      <c r="I54" s="11">
        <v>8836</v>
      </c>
      <c r="J54" s="11">
        <v>12936434</v>
      </c>
      <c r="K54" s="11">
        <v>16567439.449999999</v>
      </c>
      <c r="L54" s="11">
        <v>4211690</v>
      </c>
      <c r="M54" s="11">
        <v>7421698.7599999998</v>
      </c>
      <c r="N54" s="5"/>
      <c r="O54" s="13"/>
      <c r="P54" s="94" t="s">
        <v>191</v>
      </c>
    </row>
    <row r="55" spans="1:16" s="10" customFormat="1" ht="18.75" customHeight="1">
      <c r="A55" s="13"/>
      <c r="B55" s="13" t="s">
        <v>125</v>
      </c>
      <c r="C55" s="20"/>
      <c r="D55" s="12"/>
      <c r="E55" s="11">
        <v>17504231.530000001</v>
      </c>
      <c r="F55" s="11">
        <v>223600.2</v>
      </c>
      <c r="G55" s="11">
        <v>1791648.14</v>
      </c>
      <c r="H55" s="11">
        <v>0</v>
      </c>
      <c r="I55" s="11">
        <v>574613</v>
      </c>
      <c r="J55" s="11">
        <v>17620034</v>
      </c>
      <c r="K55" s="11">
        <v>25870299.719999999</v>
      </c>
      <c r="L55" s="11">
        <v>4593724</v>
      </c>
      <c r="M55" s="11">
        <v>5983049.9199999999</v>
      </c>
      <c r="N55" s="5"/>
      <c r="O55" s="13"/>
      <c r="P55" s="94" t="s">
        <v>192</v>
      </c>
    </row>
    <row r="56" spans="1:16" s="2" customFormat="1" ht="18.75" customHeight="1">
      <c r="A56" s="17" t="s">
        <v>124</v>
      </c>
      <c r="B56" s="17"/>
      <c r="C56" s="60"/>
      <c r="D56" s="16"/>
      <c r="E56" s="70">
        <f>E57</f>
        <v>19999505.439999998</v>
      </c>
      <c r="F56" s="70">
        <f>F57</f>
        <v>277741.18</v>
      </c>
      <c r="G56" s="70">
        <f>G57</f>
        <v>410287.89</v>
      </c>
      <c r="H56" s="70">
        <f>H57</f>
        <v>0</v>
      </c>
      <c r="I56" s="70">
        <f>I57</f>
        <v>230342</v>
      </c>
      <c r="J56" s="70">
        <f>J57</f>
        <v>15668253</v>
      </c>
      <c r="K56" s="70">
        <f>K57</f>
        <v>17472070.789999999</v>
      </c>
      <c r="L56" s="70">
        <f>L57</f>
        <v>3551280</v>
      </c>
      <c r="M56" s="70">
        <f>M57</f>
        <v>8975534.1400000006</v>
      </c>
      <c r="N56" s="92"/>
      <c r="O56" s="17" t="s">
        <v>193</v>
      </c>
      <c r="P56" s="107"/>
    </row>
    <row r="57" spans="1:16" s="10" customFormat="1" ht="18.75" customHeight="1">
      <c r="A57" s="13"/>
      <c r="B57" s="13" t="s">
        <v>123</v>
      </c>
      <c r="C57" s="20"/>
      <c r="D57" s="12"/>
      <c r="E57" s="11">
        <v>19999505.439999998</v>
      </c>
      <c r="F57" s="11">
        <v>277741.18</v>
      </c>
      <c r="G57" s="11">
        <v>410287.89</v>
      </c>
      <c r="H57" s="11">
        <v>0</v>
      </c>
      <c r="I57" s="11">
        <v>230342</v>
      </c>
      <c r="J57" s="11">
        <v>15668253</v>
      </c>
      <c r="K57" s="11">
        <v>17472070.789999999</v>
      </c>
      <c r="L57" s="11">
        <v>3551280</v>
      </c>
      <c r="M57" s="11">
        <v>8975534.1400000006</v>
      </c>
      <c r="N57" s="5"/>
      <c r="O57" s="13"/>
      <c r="P57" s="94" t="s">
        <v>194</v>
      </c>
    </row>
    <row r="58" spans="1:16" s="2" customFormat="1" ht="18.75" customHeight="1">
      <c r="A58" s="17" t="s">
        <v>122</v>
      </c>
      <c r="B58" s="17"/>
      <c r="C58" s="60"/>
      <c r="D58" s="16"/>
      <c r="E58" s="70">
        <f>E59</f>
        <v>21978054.890000001</v>
      </c>
      <c r="F58" s="70">
        <f>F59</f>
        <v>445275.4</v>
      </c>
      <c r="G58" s="70">
        <f>G59</f>
        <v>1299097.17</v>
      </c>
      <c r="H58" s="70">
        <f>H59</f>
        <v>0</v>
      </c>
      <c r="I58" s="70">
        <f>I59</f>
        <v>322013</v>
      </c>
      <c r="J58" s="70">
        <f>J59</f>
        <v>26454682</v>
      </c>
      <c r="K58" s="70">
        <f>K59</f>
        <v>25882198.800000001</v>
      </c>
      <c r="L58" s="70">
        <f>L59</f>
        <v>11890100</v>
      </c>
      <c r="M58" s="70">
        <f>M59</f>
        <v>6527399.5300000003</v>
      </c>
      <c r="N58" s="92"/>
      <c r="O58" s="17" t="s">
        <v>195</v>
      </c>
      <c r="P58" s="107"/>
    </row>
    <row r="59" spans="1:16" s="10" customFormat="1" ht="19.5" customHeight="1">
      <c r="A59" s="13"/>
      <c r="B59" s="13" t="s">
        <v>121</v>
      </c>
      <c r="C59" s="20"/>
      <c r="D59" s="12"/>
      <c r="E59" s="11">
        <v>21978054.890000001</v>
      </c>
      <c r="F59" s="11">
        <v>445275.4</v>
      </c>
      <c r="G59" s="11">
        <v>1299097.17</v>
      </c>
      <c r="H59" s="11">
        <v>0</v>
      </c>
      <c r="I59" s="11">
        <v>322013</v>
      </c>
      <c r="J59" s="11">
        <v>26454682</v>
      </c>
      <c r="K59" s="11">
        <v>25882198.800000001</v>
      </c>
      <c r="L59" s="11">
        <v>11890100</v>
      </c>
      <c r="M59" s="11">
        <v>6527399.5300000003</v>
      </c>
      <c r="N59" s="5"/>
      <c r="O59" s="13"/>
      <c r="P59" s="94" t="s">
        <v>196</v>
      </c>
    </row>
    <row r="60" spans="1:16" s="2" customFormat="1" ht="18.75" customHeight="1">
      <c r="A60" s="17" t="s">
        <v>120</v>
      </c>
      <c r="B60" s="14"/>
      <c r="C60" s="60"/>
      <c r="D60" s="16"/>
      <c r="E60" s="15">
        <f>SUM(E61:E63)</f>
        <v>115557739.64000002</v>
      </c>
      <c r="F60" s="15">
        <f t="shared" ref="F60:M60" si="5">SUM(F61:F63)</f>
        <v>3760024.1</v>
      </c>
      <c r="G60" s="15">
        <f t="shared" si="5"/>
        <v>2907702.96</v>
      </c>
      <c r="H60" s="15">
        <f t="shared" si="5"/>
        <v>0</v>
      </c>
      <c r="I60" s="15">
        <f t="shared" si="5"/>
        <v>11050027.93</v>
      </c>
      <c r="J60" s="15">
        <f t="shared" si="5"/>
        <v>106487334</v>
      </c>
      <c r="K60" s="15">
        <f t="shared" si="5"/>
        <v>101011145.34</v>
      </c>
      <c r="L60" s="15">
        <f t="shared" si="5"/>
        <v>33113847.5</v>
      </c>
      <c r="M60" s="15">
        <f t="shared" si="5"/>
        <v>52749254.350000001</v>
      </c>
      <c r="N60" s="92"/>
      <c r="O60" s="17" t="s">
        <v>197</v>
      </c>
      <c r="P60" s="107"/>
    </row>
    <row r="61" spans="1:16" s="2" customFormat="1" ht="21" customHeight="1">
      <c r="A61" s="13"/>
      <c r="B61" s="13" t="s">
        <v>119</v>
      </c>
      <c r="C61" s="20"/>
      <c r="D61" s="12"/>
      <c r="E61" s="11">
        <v>46767571.509999998</v>
      </c>
      <c r="F61" s="11">
        <v>1385741</v>
      </c>
      <c r="G61" s="11">
        <v>2006350.62</v>
      </c>
      <c r="H61" s="11">
        <v>0</v>
      </c>
      <c r="I61" s="11">
        <v>10842615</v>
      </c>
      <c r="J61" s="11">
        <v>41390678</v>
      </c>
      <c r="K61" s="11">
        <v>37414192.530000001</v>
      </c>
      <c r="L61" s="11">
        <v>11786000</v>
      </c>
      <c r="M61" s="11">
        <v>23960994.120000001</v>
      </c>
      <c r="N61" s="5"/>
      <c r="O61" s="13"/>
      <c r="P61" s="94" t="s">
        <v>198</v>
      </c>
    </row>
    <row r="62" spans="1:16" s="2" customFormat="1" ht="21" customHeight="1">
      <c r="A62" s="13"/>
      <c r="B62" s="3" t="s">
        <v>118</v>
      </c>
      <c r="C62" s="20"/>
      <c r="D62" s="12"/>
      <c r="E62" s="11">
        <v>39160827.540000007</v>
      </c>
      <c r="F62" s="11">
        <v>1075595.1000000001</v>
      </c>
      <c r="G62" s="11">
        <v>484609.71</v>
      </c>
      <c r="H62" s="11">
        <v>0</v>
      </c>
      <c r="I62" s="11">
        <v>121642.93</v>
      </c>
      <c r="J62" s="11">
        <v>32614066</v>
      </c>
      <c r="K62" s="11">
        <v>41430559.340000004</v>
      </c>
      <c r="L62" s="11">
        <v>12875391.5</v>
      </c>
      <c r="M62" s="11">
        <v>12737102.27</v>
      </c>
      <c r="N62" s="5"/>
      <c r="O62" s="13"/>
      <c r="P62" s="94" t="s">
        <v>199</v>
      </c>
    </row>
    <row r="63" spans="1:16" s="10" customFormat="1" ht="21" customHeight="1">
      <c r="A63" s="13"/>
      <c r="B63" s="13" t="s">
        <v>117</v>
      </c>
      <c r="C63" s="20"/>
      <c r="D63" s="12"/>
      <c r="E63" s="11">
        <v>29629340.59</v>
      </c>
      <c r="F63" s="11">
        <v>1298688</v>
      </c>
      <c r="G63" s="11">
        <v>416742.63</v>
      </c>
      <c r="H63" s="11">
        <v>0</v>
      </c>
      <c r="I63" s="11">
        <v>85770</v>
      </c>
      <c r="J63" s="11">
        <v>32482590</v>
      </c>
      <c r="K63" s="11">
        <v>22166393.469999999</v>
      </c>
      <c r="L63" s="11">
        <v>8452456</v>
      </c>
      <c r="M63" s="11">
        <v>16051157.960000001</v>
      </c>
      <c r="N63" s="5"/>
      <c r="O63" s="13"/>
      <c r="P63" s="94" t="s">
        <v>200</v>
      </c>
    </row>
    <row r="64" spans="1:16" s="2" customFormat="1" ht="21" customHeight="1">
      <c r="A64" s="17" t="s">
        <v>116</v>
      </c>
      <c r="B64" s="14"/>
      <c r="C64" s="60"/>
      <c r="D64" s="16"/>
      <c r="E64" s="15">
        <f>SUM(E65:E67)</f>
        <v>54803089.269999996</v>
      </c>
      <c r="F64" s="15">
        <f t="shared" ref="F64:M64" si="6">SUM(F65:F67)</f>
        <v>998369</v>
      </c>
      <c r="G64" s="15">
        <f t="shared" si="6"/>
        <v>1415875.6</v>
      </c>
      <c r="H64" s="15">
        <f t="shared" si="6"/>
        <v>2427855.1800000002</v>
      </c>
      <c r="I64" s="15">
        <f t="shared" si="6"/>
        <v>293194.05</v>
      </c>
      <c r="J64" s="15">
        <f t="shared" si="6"/>
        <v>54502128</v>
      </c>
      <c r="K64" s="15">
        <f t="shared" si="6"/>
        <v>51319563.93</v>
      </c>
      <c r="L64" s="15">
        <f t="shared" si="6"/>
        <v>16267274</v>
      </c>
      <c r="M64" s="15">
        <f t="shared" si="6"/>
        <v>28452446.02</v>
      </c>
      <c r="N64" s="92"/>
      <c r="O64" s="17" t="s">
        <v>201</v>
      </c>
      <c r="P64" s="107"/>
    </row>
    <row r="65" spans="1:16" s="2" customFormat="1" ht="21" customHeight="1">
      <c r="A65" s="13"/>
      <c r="B65" s="13" t="s">
        <v>115</v>
      </c>
      <c r="C65" s="20"/>
      <c r="D65" s="12"/>
      <c r="E65" s="11">
        <v>32752083.979999997</v>
      </c>
      <c r="F65" s="11">
        <v>969943</v>
      </c>
      <c r="G65" s="11">
        <v>1159646.78</v>
      </c>
      <c r="H65" s="11">
        <v>2427855.1800000002</v>
      </c>
      <c r="I65" s="11">
        <v>30981.5</v>
      </c>
      <c r="J65" s="11">
        <v>25122503</v>
      </c>
      <c r="K65" s="11">
        <v>32761060.34</v>
      </c>
      <c r="L65" s="11">
        <v>8563884</v>
      </c>
      <c r="M65" s="11">
        <v>14029399.439999999</v>
      </c>
      <c r="N65" s="5"/>
      <c r="O65" s="13"/>
      <c r="P65" s="94" t="s">
        <v>202</v>
      </c>
    </row>
    <row r="66" spans="1:16" s="2" customFormat="1" ht="21" customHeight="1">
      <c r="A66" s="13"/>
      <c r="B66" s="13" t="s">
        <v>114</v>
      </c>
      <c r="C66" s="20"/>
      <c r="D66" s="12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5"/>
      <c r="O66" s="13"/>
      <c r="P66" s="94" t="s">
        <v>203</v>
      </c>
    </row>
    <row r="67" spans="1:16" ht="21" customHeight="1">
      <c r="A67" s="13"/>
      <c r="B67" s="13" t="s">
        <v>113</v>
      </c>
      <c r="C67" s="20"/>
      <c r="D67" s="12"/>
      <c r="E67" s="11">
        <v>22051005.290000003</v>
      </c>
      <c r="F67" s="11">
        <v>28426</v>
      </c>
      <c r="G67" s="11">
        <v>256228.82</v>
      </c>
      <c r="H67" s="11">
        <v>0</v>
      </c>
      <c r="I67" s="11">
        <v>262212.55</v>
      </c>
      <c r="J67" s="11">
        <v>29379625</v>
      </c>
      <c r="K67" s="11">
        <v>18558503.59</v>
      </c>
      <c r="L67" s="11">
        <v>7703390</v>
      </c>
      <c r="M67" s="11">
        <v>14423046.58</v>
      </c>
      <c r="N67" s="5"/>
      <c r="O67" s="13"/>
      <c r="P67" s="94" t="s">
        <v>204</v>
      </c>
    </row>
    <row r="68" spans="1:16" ht="21" customHeight="1">
      <c r="A68" s="18"/>
      <c r="B68" s="18"/>
      <c r="C68" s="20"/>
      <c r="D68" s="20"/>
      <c r="E68" s="53"/>
      <c r="F68" s="53"/>
      <c r="G68" s="53"/>
      <c r="H68" s="53"/>
      <c r="I68" s="53"/>
      <c r="J68" s="53"/>
      <c r="K68" s="53"/>
      <c r="L68" s="53"/>
      <c r="M68" s="53"/>
      <c r="N68" s="108"/>
      <c r="O68" s="18"/>
      <c r="P68" s="94"/>
    </row>
    <row r="69" spans="1:16" ht="33" customHeight="1">
      <c r="A69" s="18"/>
      <c r="B69" s="18"/>
      <c r="C69" s="20"/>
      <c r="D69" s="20"/>
      <c r="E69" s="53"/>
      <c r="F69" s="53"/>
      <c r="G69" s="53"/>
      <c r="H69" s="53"/>
      <c r="I69" s="53"/>
      <c r="J69" s="53"/>
      <c r="K69" s="53"/>
      <c r="L69" s="53"/>
      <c r="M69" s="53"/>
      <c r="N69" s="108"/>
      <c r="O69" s="18"/>
      <c r="P69" s="94"/>
    </row>
    <row r="70" spans="1:16" s="36" customFormat="1" ht="16.2" customHeight="1">
      <c r="A70" s="18"/>
      <c r="B70" s="18"/>
      <c r="C70" s="20"/>
      <c r="D70" s="20"/>
      <c r="E70" s="53"/>
      <c r="F70" s="53"/>
      <c r="G70" s="53"/>
      <c r="H70" s="53"/>
      <c r="I70" s="53"/>
      <c r="J70" s="53"/>
      <c r="K70" s="53"/>
      <c r="L70" s="53"/>
      <c r="M70" s="53"/>
      <c r="N70" s="108"/>
      <c r="O70" s="18"/>
      <c r="P70" s="94"/>
    </row>
    <row r="71" spans="1:16" s="23" customFormat="1">
      <c r="A71" s="36"/>
      <c r="B71" s="50" t="s">
        <v>51</v>
      </c>
      <c r="C71" s="48"/>
      <c r="D71" s="50" t="s">
        <v>160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s="23" customFormat="1" ht="21.75" customHeight="1">
      <c r="B72" s="36" t="s">
        <v>50</v>
      </c>
      <c r="C72" s="48"/>
      <c r="D72" s="47" t="s">
        <v>158</v>
      </c>
    </row>
    <row r="73" spans="1:16" s="30" customFormat="1" ht="1.5" customHeight="1">
      <c r="A73" s="23"/>
      <c r="B73" s="36"/>
      <c r="C73" s="48"/>
      <c r="D73" s="47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86" t="s">
        <v>161</v>
      </c>
    </row>
    <row r="74" spans="1:16" s="24" customFormat="1" ht="19.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86" t="s">
        <v>285</v>
      </c>
    </row>
    <row r="75" spans="1:16" s="24" customFormat="1" ht="19.5" customHeight="1">
      <c r="A75" s="46" t="s">
        <v>49</v>
      </c>
      <c r="B75" s="46"/>
      <c r="C75" s="46"/>
      <c r="D75" s="45"/>
      <c r="E75" s="44" t="s">
        <v>48</v>
      </c>
      <c r="F75" s="43"/>
      <c r="G75" s="43"/>
      <c r="H75" s="43"/>
      <c r="I75" s="43"/>
      <c r="J75" s="42"/>
      <c r="K75" s="41" t="s">
        <v>45</v>
      </c>
      <c r="L75" s="40"/>
      <c r="M75" s="40"/>
      <c r="N75" s="87" t="s">
        <v>162</v>
      </c>
      <c r="O75" s="46"/>
      <c r="P75" s="46"/>
    </row>
    <row r="76" spans="1:16" s="24" customFormat="1" ht="19.5" customHeight="1">
      <c r="A76" s="34"/>
      <c r="B76" s="34"/>
      <c r="C76" s="34"/>
      <c r="D76" s="33"/>
      <c r="E76" s="39" t="s">
        <v>47</v>
      </c>
      <c r="F76" s="29"/>
      <c r="G76" s="29"/>
      <c r="H76" s="29"/>
      <c r="I76" s="29"/>
      <c r="J76" s="28"/>
      <c r="K76" s="38" t="s">
        <v>24</v>
      </c>
      <c r="L76" s="37"/>
      <c r="M76" s="37"/>
      <c r="N76" s="88"/>
      <c r="O76" s="34"/>
      <c r="P76" s="34"/>
    </row>
    <row r="77" spans="1:16" s="24" customFormat="1" ht="19.5" customHeight="1">
      <c r="A77" s="34"/>
      <c r="B77" s="34"/>
      <c r="C77" s="34"/>
      <c r="D77" s="33"/>
      <c r="E77" s="32"/>
      <c r="F77" s="32" t="s">
        <v>46</v>
      </c>
      <c r="G77" s="32"/>
      <c r="H77" s="32"/>
      <c r="I77" s="32"/>
      <c r="J77" s="35"/>
      <c r="K77" s="31"/>
      <c r="L77" s="31" t="s">
        <v>45</v>
      </c>
      <c r="M77" s="31" t="s">
        <v>45</v>
      </c>
      <c r="N77" s="88"/>
      <c r="O77" s="34"/>
      <c r="P77" s="34"/>
    </row>
    <row r="78" spans="1:16" s="24" customFormat="1" ht="19.5" customHeight="1">
      <c r="A78" s="34"/>
      <c r="B78" s="34"/>
      <c r="C78" s="34"/>
      <c r="D78" s="33"/>
      <c r="E78" s="32" t="s">
        <v>44</v>
      </c>
      <c r="F78" s="32" t="s">
        <v>43</v>
      </c>
      <c r="G78" s="32" t="s">
        <v>42</v>
      </c>
      <c r="H78" s="32" t="s">
        <v>41</v>
      </c>
      <c r="I78" s="32" t="s">
        <v>40</v>
      </c>
      <c r="J78" s="31" t="s">
        <v>39</v>
      </c>
      <c r="K78" s="31" t="s">
        <v>38</v>
      </c>
      <c r="L78" s="31" t="s">
        <v>37</v>
      </c>
      <c r="M78" s="31" t="s">
        <v>36</v>
      </c>
      <c r="N78" s="88"/>
      <c r="O78" s="34"/>
      <c r="P78" s="34"/>
    </row>
    <row r="79" spans="1:16" s="24" customFormat="1" ht="19.5" customHeight="1">
      <c r="A79" s="34"/>
      <c r="B79" s="34"/>
      <c r="C79" s="34"/>
      <c r="D79" s="33"/>
      <c r="E79" s="32" t="s">
        <v>35</v>
      </c>
      <c r="F79" s="32" t="s">
        <v>34</v>
      </c>
      <c r="G79" s="32" t="s">
        <v>33</v>
      </c>
      <c r="H79" s="32" t="s">
        <v>32</v>
      </c>
      <c r="I79" s="32" t="s">
        <v>31</v>
      </c>
      <c r="J79" s="32" t="s">
        <v>30</v>
      </c>
      <c r="K79" s="31" t="s">
        <v>29</v>
      </c>
      <c r="L79" s="31" t="s">
        <v>28</v>
      </c>
      <c r="M79" s="31" t="s">
        <v>27</v>
      </c>
      <c r="N79" s="88"/>
      <c r="O79" s="34"/>
      <c r="P79" s="34"/>
    </row>
    <row r="80" spans="1:16" s="10" customFormat="1" ht="20.25" customHeight="1">
      <c r="A80" s="29"/>
      <c r="B80" s="29"/>
      <c r="C80" s="29"/>
      <c r="D80" s="28"/>
      <c r="E80" s="26" t="s">
        <v>26</v>
      </c>
      <c r="F80" s="27"/>
      <c r="G80" s="26"/>
      <c r="H80" s="26" t="s">
        <v>25</v>
      </c>
      <c r="I80" s="26"/>
      <c r="J80" s="26"/>
      <c r="K80" s="25" t="s">
        <v>24</v>
      </c>
      <c r="L80" s="25" t="s">
        <v>23</v>
      </c>
      <c r="M80" s="25" t="s">
        <v>22</v>
      </c>
      <c r="N80" s="39"/>
      <c r="O80" s="29"/>
      <c r="P80" s="29"/>
    </row>
    <row r="81" spans="1:16" s="2" customFormat="1" ht="20.25" customHeight="1">
      <c r="A81" s="17" t="s">
        <v>112</v>
      </c>
      <c r="B81" s="14"/>
      <c r="C81" s="60"/>
      <c r="D81" s="68"/>
      <c r="E81" s="15">
        <f>SUM(E82:E84)</f>
        <v>66039858.039999992</v>
      </c>
      <c r="F81" s="15">
        <f t="shared" ref="F81:M81" si="7">SUM(F82:F84)</f>
        <v>929540.27</v>
      </c>
      <c r="G81" s="15">
        <f t="shared" si="7"/>
        <v>2152835</v>
      </c>
      <c r="H81" s="15">
        <f t="shared" si="7"/>
        <v>32442</v>
      </c>
      <c r="I81" s="15">
        <f t="shared" si="7"/>
        <v>2884912.03</v>
      </c>
      <c r="J81" s="15">
        <f t="shared" si="7"/>
        <v>63605884</v>
      </c>
      <c r="K81" s="15">
        <f t="shared" si="7"/>
        <v>65298917.82</v>
      </c>
      <c r="L81" s="15">
        <f t="shared" si="7"/>
        <v>18681800</v>
      </c>
      <c r="M81" s="15">
        <f t="shared" si="7"/>
        <v>34815099.890000001</v>
      </c>
      <c r="N81" s="92"/>
      <c r="O81" s="17" t="s">
        <v>205</v>
      </c>
      <c r="P81" s="107"/>
    </row>
    <row r="82" spans="1:16" s="2" customFormat="1" ht="20.25" customHeight="1">
      <c r="A82" s="13"/>
      <c r="B82" s="13" t="s">
        <v>111</v>
      </c>
      <c r="C82" s="20"/>
      <c r="D82" s="67"/>
      <c r="E82" s="11">
        <v>24892071.329999998</v>
      </c>
      <c r="F82" s="11">
        <v>314122.40000000002</v>
      </c>
      <c r="G82" s="11">
        <v>385630.2</v>
      </c>
      <c r="H82" s="11">
        <v>0</v>
      </c>
      <c r="I82" s="11">
        <v>2732932.03</v>
      </c>
      <c r="J82" s="11">
        <v>21456145</v>
      </c>
      <c r="K82" s="11">
        <v>22697308.379999999</v>
      </c>
      <c r="L82" s="11">
        <v>7328900</v>
      </c>
      <c r="M82" s="11">
        <v>12402272.77</v>
      </c>
      <c r="N82" s="5"/>
      <c r="O82" s="13"/>
      <c r="P82" s="94" t="s">
        <v>206</v>
      </c>
    </row>
    <row r="83" spans="1:16" s="2" customFormat="1" ht="20.25" customHeight="1">
      <c r="A83" s="13"/>
      <c r="B83" s="13" t="s">
        <v>110</v>
      </c>
      <c r="C83" s="20"/>
      <c r="D83" s="67"/>
      <c r="E83" s="11">
        <v>21199027.470000003</v>
      </c>
      <c r="F83" s="11">
        <v>492160.57</v>
      </c>
      <c r="G83" s="11">
        <v>1538342.09</v>
      </c>
      <c r="H83" s="11">
        <v>0</v>
      </c>
      <c r="I83" s="11">
        <v>8820</v>
      </c>
      <c r="J83" s="11">
        <v>12497161</v>
      </c>
      <c r="K83" s="11">
        <v>19264989.27</v>
      </c>
      <c r="L83" s="11">
        <v>5019150</v>
      </c>
      <c r="M83" s="11">
        <v>7298815.9199999999</v>
      </c>
      <c r="N83" s="5"/>
      <c r="O83" s="13"/>
      <c r="P83" s="94" t="s">
        <v>207</v>
      </c>
    </row>
    <row r="84" spans="1:16" s="10" customFormat="1" ht="20.25" customHeight="1">
      <c r="A84" s="13"/>
      <c r="B84" s="13" t="s">
        <v>109</v>
      </c>
      <c r="C84" s="20"/>
      <c r="D84" s="67"/>
      <c r="E84" s="11">
        <v>19948759.239999998</v>
      </c>
      <c r="F84" s="11">
        <v>123257.3</v>
      </c>
      <c r="G84" s="11">
        <v>228862.71</v>
      </c>
      <c r="H84" s="11">
        <v>32442</v>
      </c>
      <c r="I84" s="11">
        <v>143160</v>
      </c>
      <c r="J84" s="11">
        <v>29652578</v>
      </c>
      <c r="K84" s="11">
        <v>23336620.170000002</v>
      </c>
      <c r="L84" s="11">
        <v>6333750</v>
      </c>
      <c r="M84" s="11">
        <v>15114011.199999999</v>
      </c>
      <c r="N84" s="5"/>
      <c r="O84" s="13"/>
      <c r="P84" s="94" t="s">
        <v>208</v>
      </c>
    </row>
    <row r="85" spans="1:16" s="2" customFormat="1" ht="20.25" customHeight="1">
      <c r="A85" s="17" t="s">
        <v>108</v>
      </c>
      <c r="B85" s="17"/>
      <c r="C85" s="60"/>
      <c r="D85" s="16"/>
      <c r="E85" s="15">
        <f>SUM(E86:E91)</f>
        <v>178463154.5</v>
      </c>
      <c r="F85" s="15">
        <f t="shared" ref="F85:M85" si="8">SUM(F86:F91)</f>
        <v>2619990.1</v>
      </c>
      <c r="G85" s="15">
        <f t="shared" si="8"/>
        <v>4938224.4899999993</v>
      </c>
      <c r="H85" s="15">
        <f t="shared" si="8"/>
        <v>1410875.81</v>
      </c>
      <c r="I85" s="15">
        <f t="shared" si="8"/>
        <v>10393391.010000002</v>
      </c>
      <c r="J85" s="15">
        <f t="shared" si="8"/>
        <v>191854946.20999998</v>
      </c>
      <c r="K85" s="15">
        <f t="shared" si="8"/>
        <v>182671256.99000001</v>
      </c>
      <c r="L85" s="15">
        <f t="shared" si="8"/>
        <v>73054798.659999996</v>
      </c>
      <c r="M85" s="15">
        <f t="shared" si="8"/>
        <v>79266414.310000002</v>
      </c>
      <c r="N85" s="17"/>
      <c r="O85" s="17" t="s">
        <v>209</v>
      </c>
      <c r="P85" s="107"/>
    </row>
    <row r="86" spans="1:16" s="2" customFormat="1" ht="20.25" customHeight="1">
      <c r="A86" s="13"/>
      <c r="B86" s="13" t="s">
        <v>107</v>
      </c>
      <c r="C86" s="20"/>
      <c r="D86" s="12"/>
      <c r="E86" s="11">
        <v>75791097.329999998</v>
      </c>
      <c r="F86" s="11">
        <v>1416920</v>
      </c>
      <c r="G86" s="11">
        <v>2701721.01</v>
      </c>
      <c r="H86" s="11">
        <v>1410875.81</v>
      </c>
      <c r="I86" s="11">
        <v>169215.5</v>
      </c>
      <c r="J86" s="11">
        <v>74691062.209999993</v>
      </c>
      <c r="K86" s="11">
        <v>83741447.060000002</v>
      </c>
      <c r="L86" s="11">
        <v>41709500</v>
      </c>
      <c r="M86" s="11">
        <v>24700282.829999998</v>
      </c>
      <c r="N86" s="13"/>
      <c r="O86" s="13"/>
      <c r="P86" s="94" t="s">
        <v>210</v>
      </c>
    </row>
    <row r="87" spans="1:16" s="2" customFormat="1" ht="20.25" customHeight="1">
      <c r="A87" s="13"/>
      <c r="B87" s="13" t="s">
        <v>106</v>
      </c>
      <c r="C87" s="20"/>
      <c r="D87" s="12"/>
      <c r="E87" s="11">
        <v>21026094.300000001</v>
      </c>
      <c r="F87" s="11">
        <v>451293.2</v>
      </c>
      <c r="G87" s="11">
        <v>734016.66</v>
      </c>
      <c r="H87" s="11">
        <v>0</v>
      </c>
      <c r="I87" s="11">
        <v>2365012.3000000003</v>
      </c>
      <c r="J87" s="11">
        <v>25679397</v>
      </c>
      <c r="K87" s="11">
        <v>30005948.210000001</v>
      </c>
      <c r="L87" s="11">
        <v>1583459</v>
      </c>
      <c r="M87" s="11">
        <v>9521877.8800000008</v>
      </c>
      <c r="N87" s="13"/>
      <c r="O87" s="13"/>
      <c r="P87" s="94" t="s">
        <v>211</v>
      </c>
    </row>
    <row r="88" spans="1:16" s="2" customFormat="1" ht="20.25" customHeight="1">
      <c r="A88" s="13"/>
      <c r="B88" s="3" t="s">
        <v>105</v>
      </c>
      <c r="C88" s="20"/>
      <c r="D88" s="12"/>
      <c r="E88" s="11">
        <v>19385545.550000001</v>
      </c>
      <c r="F88" s="11">
        <v>71852.100000000006</v>
      </c>
      <c r="G88" s="11">
        <v>606174.86</v>
      </c>
      <c r="H88" s="11">
        <v>0</v>
      </c>
      <c r="I88" s="11">
        <v>1523286</v>
      </c>
      <c r="J88" s="11">
        <v>13114617</v>
      </c>
      <c r="K88" s="11">
        <v>15261456.17</v>
      </c>
      <c r="L88" s="11">
        <v>7028125</v>
      </c>
      <c r="M88" s="66">
        <v>4203534.43</v>
      </c>
      <c r="N88" s="109"/>
      <c r="O88" s="110"/>
      <c r="P88" s="94" t="s">
        <v>212</v>
      </c>
    </row>
    <row r="89" spans="1:16" s="2" customFormat="1" ht="20.25" customHeight="1">
      <c r="A89" s="13"/>
      <c r="B89" s="13" t="s">
        <v>104</v>
      </c>
      <c r="C89" s="20"/>
      <c r="D89" s="12"/>
      <c r="E89" s="56">
        <v>13935415.34</v>
      </c>
      <c r="F89" s="56">
        <v>364062</v>
      </c>
      <c r="G89" s="56">
        <v>205697.53</v>
      </c>
      <c r="H89" s="11">
        <v>0</v>
      </c>
      <c r="I89" s="56">
        <v>107285</v>
      </c>
      <c r="J89" s="56">
        <v>15327029</v>
      </c>
      <c r="K89" s="56">
        <v>16797886.949999999</v>
      </c>
      <c r="L89" s="57">
        <v>5041038.66</v>
      </c>
      <c r="M89" s="57">
        <v>7140826.25</v>
      </c>
      <c r="N89" s="109"/>
      <c r="O89" s="110"/>
      <c r="P89" s="94" t="s">
        <v>213</v>
      </c>
    </row>
    <row r="90" spans="1:16" s="2" customFormat="1" ht="20.25" customHeight="1">
      <c r="A90" s="13"/>
      <c r="B90" s="3" t="s">
        <v>103</v>
      </c>
      <c r="C90" s="20"/>
      <c r="D90" s="12"/>
      <c r="E90" s="56">
        <v>27180729.09</v>
      </c>
      <c r="F90" s="56">
        <v>261231.2</v>
      </c>
      <c r="G90" s="56">
        <v>404321.83</v>
      </c>
      <c r="H90" s="11">
        <v>0</v>
      </c>
      <c r="I90" s="56">
        <v>123669.96</v>
      </c>
      <c r="J90" s="56">
        <v>34635490</v>
      </c>
      <c r="K90" s="56">
        <v>19462595.32</v>
      </c>
      <c r="L90" s="57">
        <v>12503400</v>
      </c>
      <c r="M90" s="57">
        <v>18190595.359999999</v>
      </c>
      <c r="N90" s="109"/>
      <c r="O90" s="110"/>
      <c r="P90" s="94" t="s">
        <v>214</v>
      </c>
    </row>
    <row r="91" spans="1:16" s="10" customFormat="1" ht="20.25" customHeight="1">
      <c r="A91" s="13"/>
      <c r="B91" s="13" t="s">
        <v>102</v>
      </c>
      <c r="C91" s="20"/>
      <c r="D91" s="12"/>
      <c r="E91" s="56">
        <v>21144272.890000001</v>
      </c>
      <c r="F91" s="56">
        <v>54631.6</v>
      </c>
      <c r="G91" s="56">
        <v>286292.59999999998</v>
      </c>
      <c r="H91" s="11">
        <v>0</v>
      </c>
      <c r="I91" s="56">
        <v>6104922.25</v>
      </c>
      <c r="J91" s="56">
        <v>28407351</v>
      </c>
      <c r="K91" s="56">
        <v>17401923.280000001</v>
      </c>
      <c r="L91" s="57">
        <v>5189276</v>
      </c>
      <c r="M91" s="57">
        <v>15509297.560000001</v>
      </c>
      <c r="N91" s="109"/>
      <c r="O91" s="110"/>
      <c r="P91" s="94" t="s">
        <v>215</v>
      </c>
    </row>
    <row r="92" spans="1:16" s="2" customFormat="1" ht="20.25" customHeight="1">
      <c r="A92" s="17" t="s">
        <v>101</v>
      </c>
      <c r="B92" s="14"/>
      <c r="C92" s="60"/>
      <c r="D92" s="16"/>
      <c r="E92" s="15">
        <f>SUM(E93:E95)</f>
        <v>61315920.36999999</v>
      </c>
      <c r="F92" s="15">
        <f t="shared" ref="F92:M92" si="9">SUM(F93:F95)</f>
        <v>933855.05</v>
      </c>
      <c r="G92" s="15">
        <f t="shared" si="9"/>
        <v>1292978.51</v>
      </c>
      <c r="H92" s="15">
        <f t="shared" si="9"/>
        <v>0</v>
      </c>
      <c r="I92" s="15">
        <f t="shared" si="9"/>
        <v>1380410</v>
      </c>
      <c r="J92" s="15">
        <f t="shared" si="9"/>
        <v>62633589</v>
      </c>
      <c r="K92" s="15">
        <f t="shared" si="9"/>
        <v>69253656.799999997</v>
      </c>
      <c r="L92" s="15">
        <f t="shared" si="9"/>
        <v>12319696.74</v>
      </c>
      <c r="M92" s="15">
        <f t="shared" si="9"/>
        <v>21508330.649999999</v>
      </c>
      <c r="N92" s="17"/>
      <c r="O92" s="17" t="s">
        <v>216</v>
      </c>
      <c r="P92" s="107"/>
    </row>
    <row r="93" spans="1:16" s="2" customFormat="1" ht="20.25" customHeight="1">
      <c r="A93" s="13"/>
      <c r="B93" s="13" t="s">
        <v>100</v>
      </c>
      <c r="C93" s="20"/>
      <c r="D93" s="12"/>
      <c r="E93" s="11">
        <v>24594683.779999997</v>
      </c>
      <c r="F93" s="11">
        <v>171422.05</v>
      </c>
      <c r="G93" s="11">
        <v>859089.34</v>
      </c>
      <c r="H93" s="11">
        <v>0</v>
      </c>
      <c r="I93" s="11">
        <v>89077</v>
      </c>
      <c r="J93" s="11">
        <v>20539244</v>
      </c>
      <c r="K93" s="11">
        <v>23752150.199999999</v>
      </c>
      <c r="L93" s="11">
        <v>3364916.74</v>
      </c>
      <c r="M93" s="11">
        <v>10750830.4</v>
      </c>
      <c r="N93" s="13"/>
      <c r="O93" s="13"/>
      <c r="P93" s="94" t="s">
        <v>217</v>
      </c>
    </row>
    <row r="94" spans="1:16" s="2" customFormat="1" ht="20.25" customHeight="1">
      <c r="A94" s="13"/>
      <c r="B94" s="13" t="s">
        <v>99</v>
      </c>
      <c r="C94" s="20"/>
      <c r="D94" s="12"/>
      <c r="E94" s="11">
        <v>22431132.32</v>
      </c>
      <c r="F94" s="11">
        <v>232997</v>
      </c>
      <c r="G94" s="11">
        <v>170645.14</v>
      </c>
      <c r="H94" s="11">
        <v>0</v>
      </c>
      <c r="I94" s="11">
        <v>1209693</v>
      </c>
      <c r="J94" s="11">
        <v>25374469</v>
      </c>
      <c r="K94" s="11">
        <v>28536429.82</v>
      </c>
      <c r="L94" s="11">
        <v>4996600</v>
      </c>
      <c r="M94" s="11">
        <v>4271463.8899999997</v>
      </c>
      <c r="N94" s="13"/>
      <c r="O94" s="13"/>
      <c r="P94" s="94" t="s">
        <v>218</v>
      </c>
    </row>
    <row r="95" spans="1:16" s="10" customFormat="1" ht="20.25" customHeight="1">
      <c r="A95" s="13"/>
      <c r="B95" s="13" t="s">
        <v>98</v>
      </c>
      <c r="C95" s="20"/>
      <c r="D95" s="12"/>
      <c r="E95" s="11">
        <v>14290104.27</v>
      </c>
      <c r="F95" s="11">
        <v>529436</v>
      </c>
      <c r="G95" s="11">
        <v>263244.03000000003</v>
      </c>
      <c r="H95" s="11">
        <v>0</v>
      </c>
      <c r="I95" s="11">
        <v>81640</v>
      </c>
      <c r="J95" s="11">
        <v>16719876</v>
      </c>
      <c r="K95" s="11">
        <v>16965076.780000001</v>
      </c>
      <c r="L95" s="11">
        <v>3958180</v>
      </c>
      <c r="M95" s="11">
        <v>6486036.3600000003</v>
      </c>
      <c r="N95" s="13"/>
      <c r="O95" s="13"/>
      <c r="P95" s="94" t="s">
        <v>219</v>
      </c>
    </row>
    <row r="96" spans="1:16" s="2" customFormat="1" ht="20.25" customHeight="1">
      <c r="A96" s="17" t="s">
        <v>97</v>
      </c>
      <c r="B96" s="14"/>
      <c r="C96" s="60"/>
      <c r="D96" s="60"/>
      <c r="E96" s="64">
        <f>SUM(E97:E98)</f>
        <v>118655073.36000001</v>
      </c>
      <c r="F96" s="64">
        <f t="shared" ref="F96:M96" si="10">SUM(F97:F98)</f>
        <v>3563598.8200000003</v>
      </c>
      <c r="G96" s="64">
        <f t="shared" si="10"/>
        <v>4445197.6400000006</v>
      </c>
      <c r="H96" s="64">
        <f t="shared" si="10"/>
        <v>1897766.42</v>
      </c>
      <c r="I96" s="64">
        <f t="shared" si="10"/>
        <v>28188098.32</v>
      </c>
      <c r="J96" s="64">
        <f t="shared" si="10"/>
        <v>135724660.06</v>
      </c>
      <c r="K96" s="64">
        <f t="shared" si="10"/>
        <v>142541663.19</v>
      </c>
      <c r="L96" s="64">
        <f t="shared" si="10"/>
        <v>38408241.5</v>
      </c>
      <c r="M96" s="64">
        <f t="shared" si="10"/>
        <v>35090839.469999999</v>
      </c>
      <c r="N96" s="17"/>
      <c r="O96" s="17" t="s">
        <v>220</v>
      </c>
      <c r="P96" s="107"/>
    </row>
    <row r="97" spans="1:16" s="51" customFormat="1" ht="20.25" customHeight="1">
      <c r="A97" s="13"/>
      <c r="B97" s="13" t="s">
        <v>96</v>
      </c>
      <c r="C97" s="20"/>
      <c r="D97" s="20"/>
      <c r="E97" s="19">
        <v>101322016.60000001</v>
      </c>
      <c r="F97" s="11">
        <v>3275514.62</v>
      </c>
      <c r="G97" s="11">
        <v>4132235.12</v>
      </c>
      <c r="H97" s="11">
        <v>1897766.42</v>
      </c>
      <c r="I97" s="11">
        <v>21020362.32</v>
      </c>
      <c r="J97" s="11">
        <v>105531764.06</v>
      </c>
      <c r="K97" s="11">
        <v>124584290.06999999</v>
      </c>
      <c r="L97" s="11">
        <v>23412569</v>
      </c>
      <c r="M97" s="11">
        <v>25790897.359999999</v>
      </c>
      <c r="N97" s="13"/>
      <c r="O97" s="13"/>
      <c r="P97" s="94" t="s">
        <v>221</v>
      </c>
    </row>
    <row r="98" spans="1:16" s="10" customFormat="1" ht="20.25" customHeight="1">
      <c r="A98" s="63"/>
      <c r="B98" s="58" t="s">
        <v>95</v>
      </c>
      <c r="C98" s="21"/>
      <c r="D98" s="51"/>
      <c r="E98" s="56">
        <v>17333056.760000002</v>
      </c>
      <c r="F98" s="56">
        <v>288084.2</v>
      </c>
      <c r="G98" s="56">
        <v>312962.52</v>
      </c>
      <c r="H98" s="11">
        <v>0</v>
      </c>
      <c r="I98" s="56">
        <v>7167736</v>
      </c>
      <c r="J98" s="56">
        <v>30192896</v>
      </c>
      <c r="K98" s="56">
        <v>17957373.120000001</v>
      </c>
      <c r="L98" s="57">
        <v>14995672.5</v>
      </c>
      <c r="M98" s="57">
        <v>9299942.1099999994</v>
      </c>
      <c r="N98" s="98"/>
      <c r="O98" s="96"/>
      <c r="P98" s="97" t="s">
        <v>222</v>
      </c>
    </row>
    <row r="99" spans="1:16" s="2" customFormat="1" ht="20.25" customHeight="1">
      <c r="A99" s="17" t="s">
        <v>94</v>
      </c>
      <c r="B99" s="17"/>
      <c r="C99" s="60"/>
      <c r="D99" s="60"/>
      <c r="E99" s="64">
        <f>E100</f>
        <v>30270919.559999999</v>
      </c>
      <c r="F99" s="64">
        <f>F100</f>
        <v>2034678</v>
      </c>
      <c r="G99" s="64">
        <f>G100</f>
        <v>1427764.11</v>
      </c>
      <c r="H99" s="64">
        <f>H100</f>
        <v>0</v>
      </c>
      <c r="I99" s="64">
        <f>I100</f>
        <v>6420217</v>
      </c>
      <c r="J99" s="64">
        <f>J100</f>
        <v>21413219</v>
      </c>
      <c r="K99" s="64">
        <f>K100</f>
        <v>30307428.27</v>
      </c>
      <c r="L99" s="64">
        <f>L100</f>
        <v>6652454</v>
      </c>
      <c r="M99" s="64">
        <f>M100</f>
        <v>8598271.4000000004</v>
      </c>
      <c r="N99" s="17"/>
      <c r="O99" s="17" t="s">
        <v>223</v>
      </c>
      <c r="P99" s="107"/>
    </row>
    <row r="100" spans="1:16" ht="21" customHeight="1">
      <c r="A100" s="13"/>
      <c r="B100" s="13" t="s">
        <v>93</v>
      </c>
      <c r="C100" s="20"/>
      <c r="D100" s="20"/>
      <c r="E100" s="19">
        <v>30270919.559999999</v>
      </c>
      <c r="F100" s="11">
        <v>2034678</v>
      </c>
      <c r="G100" s="11">
        <v>1427764.11</v>
      </c>
      <c r="H100" s="11">
        <v>0</v>
      </c>
      <c r="I100" s="11">
        <v>6420217</v>
      </c>
      <c r="J100" s="11">
        <v>21413219</v>
      </c>
      <c r="K100" s="11">
        <v>30307428.27</v>
      </c>
      <c r="L100" s="11">
        <v>6652454</v>
      </c>
      <c r="M100" s="11">
        <v>8598271.4000000004</v>
      </c>
      <c r="N100" s="13"/>
      <c r="O100" s="13"/>
      <c r="P100" s="94" t="s">
        <v>224</v>
      </c>
    </row>
    <row r="101" spans="1:16" ht="43.2" customHeight="1">
      <c r="A101" s="18"/>
      <c r="B101" s="18"/>
      <c r="C101" s="20"/>
      <c r="D101" s="20"/>
      <c r="E101" s="53"/>
      <c r="F101" s="53"/>
      <c r="G101" s="53"/>
      <c r="H101" s="53"/>
      <c r="I101" s="53"/>
      <c r="J101" s="53"/>
      <c r="K101" s="53"/>
      <c r="L101" s="53"/>
      <c r="M101" s="53"/>
      <c r="N101" s="18"/>
      <c r="O101" s="18"/>
      <c r="P101" s="94"/>
    </row>
    <row r="102" spans="1:16" ht="35.4" customHeight="1">
      <c r="A102" s="18"/>
      <c r="B102" s="18"/>
      <c r="C102" s="20"/>
      <c r="D102" s="20"/>
      <c r="E102" s="53"/>
      <c r="F102" s="53"/>
      <c r="G102" s="53"/>
      <c r="H102" s="53"/>
      <c r="I102" s="53"/>
      <c r="J102" s="53"/>
      <c r="K102" s="53"/>
      <c r="L102" s="53"/>
      <c r="M102" s="53"/>
      <c r="N102" s="18"/>
      <c r="O102" s="18"/>
      <c r="P102" s="94"/>
    </row>
    <row r="103" spans="1:16" ht="20.25" customHeight="1">
      <c r="A103" s="36"/>
      <c r="B103" s="50" t="s">
        <v>51</v>
      </c>
      <c r="C103" s="48"/>
      <c r="D103" s="50" t="s">
        <v>157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 ht="18" customHeight="1">
      <c r="A104" s="23"/>
      <c r="B104" s="36" t="s">
        <v>50</v>
      </c>
      <c r="C104" s="48"/>
      <c r="D104" s="47" t="s">
        <v>158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1:16" ht="3.75" customHeight="1">
      <c r="A105" s="23"/>
      <c r="B105" s="36"/>
      <c r="C105" s="48"/>
      <c r="D105" s="47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86" t="s">
        <v>161</v>
      </c>
    </row>
    <row r="106" spans="1:16" s="36" customFormat="1" ht="20.399999999999999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86" t="s">
        <v>285</v>
      </c>
    </row>
    <row r="107" spans="1:16" s="23" customFormat="1" ht="17.399999999999999">
      <c r="A107" s="46" t="s">
        <v>49</v>
      </c>
      <c r="B107" s="46"/>
      <c r="C107" s="46"/>
      <c r="D107" s="45"/>
      <c r="E107" s="44" t="s">
        <v>48</v>
      </c>
      <c r="F107" s="43"/>
      <c r="G107" s="43"/>
      <c r="H107" s="43"/>
      <c r="I107" s="43"/>
      <c r="J107" s="42"/>
      <c r="K107" s="41" t="s">
        <v>45</v>
      </c>
      <c r="L107" s="40"/>
      <c r="M107" s="40"/>
      <c r="N107" s="87" t="s">
        <v>162</v>
      </c>
      <c r="O107" s="46"/>
      <c r="P107" s="46"/>
    </row>
    <row r="108" spans="1:16" s="23" customFormat="1" ht="17.399999999999999">
      <c r="A108" s="34"/>
      <c r="B108" s="34"/>
      <c r="C108" s="34"/>
      <c r="D108" s="33"/>
      <c r="E108" s="39" t="s">
        <v>47</v>
      </c>
      <c r="F108" s="29"/>
      <c r="G108" s="29"/>
      <c r="H108" s="29"/>
      <c r="I108" s="29"/>
      <c r="J108" s="28"/>
      <c r="K108" s="38" t="s">
        <v>24</v>
      </c>
      <c r="L108" s="37"/>
      <c r="M108" s="37"/>
      <c r="N108" s="88"/>
      <c r="O108" s="34"/>
      <c r="P108" s="34"/>
    </row>
    <row r="109" spans="1:16" s="30" customFormat="1" ht="15" customHeight="1">
      <c r="A109" s="34"/>
      <c r="B109" s="34"/>
      <c r="C109" s="34"/>
      <c r="D109" s="33"/>
      <c r="E109" s="32"/>
      <c r="F109" s="32" t="s">
        <v>46</v>
      </c>
      <c r="G109" s="32"/>
      <c r="H109" s="32"/>
      <c r="I109" s="32"/>
      <c r="J109" s="35"/>
      <c r="K109" s="31"/>
      <c r="L109" s="31" t="s">
        <v>45</v>
      </c>
      <c r="M109" s="31" t="s">
        <v>45</v>
      </c>
      <c r="N109" s="88"/>
      <c r="O109" s="34"/>
      <c r="P109" s="34"/>
    </row>
    <row r="110" spans="1:16" s="24" customFormat="1" ht="21" customHeight="1">
      <c r="A110" s="34"/>
      <c r="B110" s="34"/>
      <c r="C110" s="34"/>
      <c r="D110" s="33"/>
      <c r="E110" s="32" t="s">
        <v>44</v>
      </c>
      <c r="F110" s="32" t="s">
        <v>43</v>
      </c>
      <c r="G110" s="32" t="s">
        <v>42</v>
      </c>
      <c r="H110" s="32" t="s">
        <v>41</v>
      </c>
      <c r="I110" s="32" t="s">
        <v>40</v>
      </c>
      <c r="J110" s="31" t="s">
        <v>39</v>
      </c>
      <c r="K110" s="31" t="s">
        <v>38</v>
      </c>
      <c r="L110" s="31" t="s">
        <v>37</v>
      </c>
      <c r="M110" s="31" t="s">
        <v>36</v>
      </c>
      <c r="N110" s="88"/>
      <c r="O110" s="34"/>
      <c r="P110" s="34"/>
    </row>
    <row r="111" spans="1:16" s="24" customFormat="1" ht="21" customHeight="1">
      <c r="A111" s="34"/>
      <c r="B111" s="34"/>
      <c r="C111" s="34"/>
      <c r="D111" s="33"/>
      <c r="E111" s="32" t="s">
        <v>35</v>
      </c>
      <c r="F111" s="32" t="s">
        <v>34</v>
      </c>
      <c r="G111" s="32" t="s">
        <v>33</v>
      </c>
      <c r="H111" s="32" t="s">
        <v>32</v>
      </c>
      <c r="I111" s="32" t="s">
        <v>31</v>
      </c>
      <c r="J111" s="32" t="s">
        <v>30</v>
      </c>
      <c r="K111" s="31" t="s">
        <v>29</v>
      </c>
      <c r="L111" s="31" t="s">
        <v>28</v>
      </c>
      <c r="M111" s="31" t="s">
        <v>27</v>
      </c>
      <c r="N111" s="88"/>
      <c r="O111" s="34"/>
      <c r="P111" s="34"/>
    </row>
    <row r="112" spans="1:16" s="59" customFormat="1" ht="21" customHeight="1">
      <c r="A112" s="29"/>
      <c r="B112" s="29"/>
      <c r="C112" s="29"/>
      <c r="D112" s="28"/>
      <c r="E112" s="26" t="s">
        <v>26</v>
      </c>
      <c r="F112" s="27"/>
      <c r="G112" s="26"/>
      <c r="H112" s="26" t="s">
        <v>25</v>
      </c>
      <c r="I112" s="26"/>
      <c r="J112" s="26"/>
      <c r="K112" s="25" t="s">
        <v>24</v>
      </c>
      <c r="L112" s="25" t="s">
        <v>23</v>
      </c>
      <c r="M112" s="25" t="s">
        <v>22</v>
      </c>
      <c r="N112" s="39"/>
      <c r="O112" s="29"/>
      <c r="P112" s="29"/>
    </row>
    <row r="113" spans="1:17" s="22" customFormat="1" ht="21" customHeight="1">
      <c r="A113" s="17" t="s">
        <v>92</v>
      </c>
      <c r="B113" s="17"/>
      <c r="C113" s="60"/>
      <c r="D113" s="17"/>
      <c r="E113" s="64">
        <f>SUM(E114:E119)</f>
        <v>147308725.5</v>
      </c>
      <c r="F113" s="64">
        <f t="shared" ref="F113:M113" si="11">SUM(F114:F119)</f>
        <v>4415858.5</v>
      </c>
      <c r="G113" s="64">
        <f t="shared" si="11"/>
        <v>3408055.4000000004</v>
      </c>
      <c r="H113" s="15">
        <v>0</v>
      </c>
      <c r="I113" s="64">
        <f t="shared" si="11"/>
        <v>6221947.4299999997</v>
      </c>
      <c r="J113" s="64">
        <f t="shared" si="11"/>
        <v>134674274.80000001</v>
      </c>
      <c r="K113" s="64">
        <f t="shared" si="11"/>
        <v>144689339.02000001</v>
      </c>
      <c r="L113" s="64">
        <f t="shared" si="11"/>
        <v>35146046.120000005</v>
      </c>
      <c r="M113" s="64">
        <f t="shared" si="11"/>
        <v>74081497.280000001</v>
      </c>
      <c r="N113" s="92"/>
      <c r="O113" s="17" t="s">
        <v>225</v>
      </c>
      <c r="P113" s="107"/>
    </row>
    <row r="114" spans="1:17" s="22" customFormat="1" ht="21" customHeight="1">
      <c r="A114" s="13"/>
      <c r="B114" s="13" t="s">
        <v>91</v>
      </c>
      <c r="C114" s="60"/>
      <c r="D114" s="13"/>
      <c r="E114" s="19">
        <v>60731237.950000003</v>
      </c>
      <c r="F114" s="11">
        <v>3749361.6</v>
      </c>
      <c r="G114" s="11">
        <v>2586555.9900000002</v>
      </c>
      <c r="H114" s="11">
        <v>0</v>
      </c>
      <c r="I114" s="11">
        <v>223826</v>
      </c>
      <c r="J114" s="11">
        <v>43243745</v>
      </c>
      <c r="K114" s="11">
        <v>45227727.840000004</v>
      </c>
      <c r="L114" s="11">
        <v>25580620</v>
      </c>
      <c r="M114" s="11">
        <v>26944701.600000001</v>
      </c>
      <c r="N114" s="5"/>
      <c r="O114" s="5"/>
      <c r="P114" s="94" t="s">
        <v>226</v>
      </c>
    </row>
    <row r="115" spans="1:17" s="22" customFormat="1" ht="21" customHeight="1">
      <c r="A115" s="13"/>
      <c r="B115" s="13" t="s">
        <v>90</v>
      </c>
      <c r="C115" s="20"/>
      <c r="D115" s="13"/>
      <c r="E115" s="19">
        <v>24368140.900000002</v>
      </c>
      <c r="F115" s="11">
        <v>225367.2</v>
      </c>
      <c r="G115" s="11">
        <v>378922.69</v>
      </c>
      <c r="H115" s="11">
        <v>0</v>
      </c>
      <c r="I115" s="11">
        <v>26285</v>
      </c>
      <c r="J115" s="11">
        <v>21919500</v>
      </c>
      <c r="K115" s="11">
        <v>29201468.59</v>
      </c>
      <c r="L115" s="11">
        <v>2682021.12</v>
      </c>
      <c r="M115" s="11">
        <v>12518832.08</v>
      </c>
      <c r="N115" s="5"/>
      <c r="O115" s="13"/>
      <c r="P115" s="94" t="s">
        <v>227</v>
      </c>
    </row>
    <row r="116" spans="1:17" s="2" customFormat="1" ht="21" customHeight="1">
      <c r="A116" s="13"/>
      <c r="B116" s="13" t="s">
        <v>89</v>
      </c>
      <c r="C116" s="20"/>
      <c r="D116" s="13"/>
      <c r="E116" s="19">
        <v>14762686.51</v>
      </c>
      <c r="F116" s="11">
        <v>37972.800000000003</v>
      </c>
      <c r="G116" s="11">
        <v>63749.41</v>
      </c>
      <c r="H116" s="11">
        <v>0</v>
      </c>
      <c r="I116" s="11">
        <v>427820.25</v>
      </c>
      <c r="J116" s="11">
        <v>17140451</v>
      </c>
      <c r="K116" s="11">
        <v>21100522.079999998</v>
      </c>
      <c r="L116" s="11">
        <v>146700</v>
      </c>
      <c r="M116" s="11">
        <v>8458354.7799999993</v>
      </c>
      <c r="N116" s="5"/>
      <c r="O116" s="5"/>
      <c r="P116" s="94" t="s">
        <v>228</v>
      </c>
    </row>
    <row r="117" spans="1:17" s="2" customFormat="1" ht="21" customHeight="1">
      <c r="A117" s="13"/>
      <c r="B117" s="13" t="s">
        <v>88</v>
      </c>
      <c r="C117" s="60"/>
      <c r="D117" s="13"/>
      <c r="E117" s="19">
        <v>15770699.129999999</v>
      </c>
      <c r="F117" s="11">
        <v>70931</v>
      </c>
      <c r="G117" s="11">
        <v>182840.25</v>
      </c>
      <c r="H117" s="11">
        <v>0</v>
      </c>
      <c r="I117" s="11">
        <v>5402456</v>
      </c>
      <c r="J117" s="11">
        <v>15789376</v>
      </c>
      <c r="K117" s="11">
        <v>11428073.699999999</v>
      </c>
      <c r="L117" s="11">
        <v>3315645</v>
      </c>
      <c r="M117" s="11">
        <v>7988400.5</v>
      </c>
      <c r="N117" s="5"/>
      <c r="O117" s="5"/>
      <c r="P117" s="94" t="s">
        <v>229</v>
      </c>
    </row>
    <row r="118" spans="1:17" s="2" customFormat="1" ht="21" customHeight="1">
      <c r="A118" s="13"/>
      <c r="B118" s="13" t="s">
        <v>87</v>
      </c>
      <c r="C118" s="20"/>
      <c r="D118" s="13"/>
      <c r="E118" s="19">
        <v>16943785.609999999</v>
      </c>
      <c r="F118" s="11">
        <v>305258.40000000002</v>
      </c>
      <c r="G118" s="11">
        <v>146356.19</v>
      </c>
      <c r="H118" s="11">
        <v>0</v>
      </c>
      <c r="I118" s="11">
        <v>60503</v>
      </c>
      <c r="J118" s="11">
        <v>20657388</v>
      </c>
      <c r="K118" s="11">
        <v>20661285.300000001</v>
      </c>
      <c r="L118" s="11">
        <v>358960</v>
      </c>
      <c r="M118" s="11">
        <v>11495558</v>
      </c>
      <c r="N118" s="5"/>
      <c r="O118" s="5"/>
      <c r="P118" s="94" t="s">
        <v>230</v>
      </c>
    </row>
    <row r="119" spans="1:17" s="10" customFormat="1" ht="21" customHeight="1">
      <c r="A119" s="13"/>
      <c r="B119" s="13" t="s">
        <v>86</v>
      </c>
      <c r="C119" s="60"/>
      <c r="D119" s="13"/>
      <c r="E119" s="19">
        <v>14732175.4</v>
      </c>
      <c r="F119" s="11">
        <v>26967.5</v>
      </c>
      <c r="G119" s="11">
        <v>49630.87</v>
      </c>
      <c r="H119" s="11">
        <v>0</v>
      </c>
      <c r="I119" s="11">
        <v>81057.179999999993</v>
      </c>
      <c r="J119" s="11">
        <v>15923814.800000001</v>
      </c>
      <c r="K119" s="11">
        <v>17070261.509999998</v>
      </c>
      <c r="L119" s="11">
        <v>3062100</v>
      </c>
      <c r="M119" s="11">
        <v>6675650.3200000003</v>
      </c>
      <c r="N119" s="5"/>
      <c r="O119" s="5"/>
      <c r="P119" s="94" t="s">
        <v>231</v>
      </c>
    </row>
    <row r="120" spans="1:17" s="2" customFormat="1" ht="21" customHeight="1">
      <c r="A120" s="17" t="s">
        <v>85</v>
      </c>
      <c r="B120" s="14"/>
      <c r="C120" s="60"/>
      <c r="D120" s="16"/>
      <c r="E120" s="15">
        <f>SUM(E121:E122)</f>
        <v>65491017.460000001</v>
      </c>
      <c r="F120" s="15">
        <f t="shared" ref="F120:M120" si="12">SUM(F121:F122)</f>
        <v>2413814.7999999998</v>
      </c>
      <c r="G120" s="15">
        <f t="shared" si="12"/>
        <v>3329164.69</v>
      </c>
      <c r="H120" s="15">
        <v>0</v>
      </c>
      <c r="I120" s="15">
        <f t="shared" si="12"/>
        <v>415433.17</v>
      </c>
      <c r="J120" s="15">
        <f t="shared" si="12"/>
        <v>78680406.719999999</v>
      </c>
      <c r="K120" s="15">
        <f t="shared" si="12"/>
        <v>71341308.299999997</v>
      </c>
      <c r="L120" s="15">
        <f t="shared" si="12"/>
        <v>23670855</v>
      </c>
      <c r="M120" s="15">
        <f t="shared" si="12"/>
        <v>33378733.200000003</v>
      </c>
      <c r="N120" s="92"/>
      <c r="O120" s="17" t="s">
        <v>232</v>
      </c>
      <c r="P120" s="107"/>
    </row>
    <row r="121" spans="1:17" s="2" customFormat="1" ht="21" customHeight="1">
      <c r="A121" s="13"/>
      <c r="B121" s="13" t="s">
        <v>84</v>
      </c>
      <c r="C121" s="20"/>
      <c r="D121" s="12"/>
      <c r="E121" s="11">
        <v>35556397.219999999</v>
      </c>
      <c r="F121" s="11">
        <v>1840855.3</v>
      </c>
      <c r="G121" s="11">
        <v>3021602.02</v>
      </c>
      <c r="H121" s="11">
        <v>0</v>
      </c>
      <c r="I121" s="11">
        <v>67325.039999999994</v>
      </c>
      <c r="J121" s="11">
        <v>34267282</v>
      </c>
      <c r="K121" s="11">
        <v>38747226.939999998</v>
      </c>
      <c r="L121" s="11">
        <v>12050655</v>
      </c>
      <c r="M121" s="11">
        <v>12440022.15</v>
      </c>
      <c r="N121" s="5"/>
      <c r="O121" s="13"/>
      <c r="P121" s="94" t="s">
        <v>233</v>
      </c>
    </row>
    <row r="122" spans="1:17" s="10" customFormat="1" ht="21" customHeight="1">
      <c r="A122" s="13"/>
      <c r="B122" s="13" t="s">
        <v>83</v>
      </c>
      <c r="C122" s="20"/>
      <c r="D122" s="12"/>
      <c r="E122" s="11">
        <v>29934620.240000002</v>
      </c>
      <c r="F122" s="11">
        <v>572959.5</v>
      </c>
      <c r="G122" s="11">
        <v>307562.67</v>
      </c>
      <c r="H122" s="11">
        <v>0</v>
      </c>
      <c r="I122" s="11">
        <v>348108.13</v>
      </c>
      <c r="J122" s="11">
        <v>44413124.719999999</v>
      </c>
      <c r="K122" s="11">
        <v>32594081.359999999</v>
      </c>
      <c r="L122" s="11">
        <v>11620200</v>
      </c>
      <c r="M122" s="11">
        <v>20938711.050000001</v>
      </c>
      <c r="N122" s="5"/>
      <c r="O122" s="13"/>
      <c r="P122" s="94" t="s">
        <v>234</v>
      </c>
    </row>
    <row r="123" spans="1:17" s="2" customFormat="1" ht="21" customHeight="1">
      <c r="A123" s="17" t="s">
        <v>82</v>
      </c>
      <c r="B123" s="14"/>
      <c r="C123" s="60"/>
      <c r="D123" s="16"/>
      <c r="E123" s="15">
        <f>SUM(E124:E126)</f>
        <v>56492265.979999997</v>
      </c>
      <c r="F123" s="15">
        <f t="shared" ref="F123:M123" si="13">SUM(F124:F126)</f>
        <v>627752</v>
      </c>
      <c r="G123" s="15">
        <f t="shared" si="13"/>
        <v>1299125.1199999999</v>
      </c>
      <c r="H123" s="15">
        <v>0</v>
      </c>
      <c r="I123" s="15">
        <f t="shared" si="13"/>
        <v>16667005.780000001</v>
      </c>
      <c r="J123" s="15">
        <f t="shared" si="13"/>
        <v>40987863.769999996</v>
      </c>
      <c r="K123" s="15">
        <f t="shared" si="13"/>
        <v>45809067.509999998</v>
      </c>
      <c r="L123" s="15">
        <f t="shared" si="13"/>
        <v>11545474.49</v>
      </c>
      <c r="M123" s="15">
        <f t="shared" si="13"/>
        <v>16740637.16</v>
      </c>
      <c r="N123" s="92"/>
      <c r="O123" s="17" t="s">
        <v>235</v>
      </c>
      <c r="P123" s="107"/>
    </row>
    <row r="124" spans="1:17" s="2" customFormat="1" ht="21" customHeight="1">
      <c r="A124" s="13"/>
      <c r="B124" s="13" t="s">
        <v>81</v>
      </c>
      <c r="C124" s="20"/>
      <c r="D124" s="12"/>
      <c r="E124" s="11">
        <v>26437383.75</v>
      </c>
      <c r="F124" s="11">
        <v>530438</v>
      </c>
      <c r="G124" s="11">
        <v>1135749.42</v>
      </c>
      <c r="H124" s="11">
        <v>0</v>
      </c>
      <c r="I124" s="11">
        <v>15373771.73</v>
      </c>
      <c r="J124" s="11">
        <v>16472453</v>
      </c>
      <c r="K124" s="11">
        <v>20461231.43</v>
      </c>
      <c r="L124" s="11">
        <v>6285705.4900000002</v>
      </c>
      <c r="M124" s="11">
        <v>5084070.7</v>
      </c>
      <c r="N124" s="5"/>
      <c r="O124" s="13"/>
      <c r="P124" s="94" t="s">
        <v>236</v>
      </c>
    </row>
    <row r="125" spans="1:17" s="51" customFormat="1" ht="21" customHeight="1">
      <c r="A125" s="13"/>
      <c r="B125" s="13" t="s">
        <v>80</v>
      </c>
      <c r="C125" s="20"/>
      <c r="D125" s="12"/>
      <c r="E125" s="11">
        <v>17449120.470000003</v>
      </c>
      <c r="F125" s="11">
        <v>86784</v>
      </c>
      <c r="G125" s="11">
        <v>76029.48</v>
      </c>
      <c r="H125" s="11">
        <v>0</v>
      </c>
      <c r="I125" s="11">
        <v>31162</v>
      </c>
      <c r="J125" s="11">
        <v>11405777</v>
      </c>
      <c r="K125" s="11">
        <v>12190688.609999999</v>
      </c>
      <c r="L125" s="11">
        <v>1828230</v>
      </c>
      <c r="M125" s="11">
        <v>3771633.06</v>
      </c>
      <c r="N125" s="5"/>
      <c r="O125" s="13"/>
      <c r="P125" s="94" t="s">
        <v>237</v>
      </c>
      <c r="Q125" s="111"/>
    </row>
    <row r="126" spans="1:17" s="10" customFormat="1" ht="21" customHeight="1">
      <c r="A126" s="51"/>
      <c r="B126" s="58" t="s">
        <v>79</v>
      </c>
      <c r="C126" s="21"/>
      <c r="D126" s="51"/>
      <c r="E126" s="56">
        <v>12605761.76</v>
      </c>
      <c r="F126" s="56">
        <v>10530</v>
      </c>
      <c r="G126" s="56">
        <v>87346.22</v>
      </c>
      <c r="H126" s="11">
        <v>0</v>
      </c>
      <c r="I126" s="56">
        <v>1262072.05</v>
      </c>
      <c r="J126" s="56">
        <v>13109633.77</v>
      </c>
      <c r="K126" s="56">
        <v>13157147.469999999</v>
      </c>
      <c r="L126" s="57">
        <v>3431539</v>
      </c>
      <c r="M126" s="57">
        <v>7884933.4000000004</v>
      </c>
      <c r="N126" s="98"/>
      <c r="O126" s="96"/>
      <c r="P126" s="97" t="s">
        <v>238</v>
      </c>
    </row>
    <row r="127" spans="1:17" s="2" customFormat="1" ht="21" customHeight="1">
      <c r="A127" s="17" t="s">
        <v>78</v>
      </c>
      <c r="B127" s="14"/>
      <c r="C127" s="60"/>
      <c r="D127" s="16"/>
      <c r="E127" s="15">
        <f>E128</f>
        <v>37242918.68</v>
      </c>
      <c r="F127" s="15">
        <f>F128</f>
        <v>1297713.1000000001</v>
      </c>
      <c r="G127" s="15">
        <f>G128</f>
        <v>2924553.16</v>
      </c>
      <c r="H127" s="11">
        <v>0</v>
      </c>
      <c r="I127" s="15">
        <f>I128</f>
        <v>4507471</v>
      </c>
      <c r="J127" s="15">
        <f>J128</f>
        <v>31442216</v>
      </c>
      <c r="K127" s="15">
        <f>K128</f>
        <v>38832586.640000001</v>
      </c>
      <c r="L127" s="15">
        <f>L128</f>
        <v>10245290</v>
      </c>
      <c r="M127" s="15">
        <f>M128</f>
        <v>11754328</v>
      </c>
      <c r="N127" s="92"/>
      <c r="O127" s="17" t="s">
        <v>239</v>
      </c>
      <c r="P127" s="107"/>
    </row>
    <row r="128" spans="1:17" s="10" customFormat="1" ht="21" customHeight="1">
      <c r="A128" s="13"/>
      <c r="B128" s="13" t="s">
        <v>77</v>
      </c>
      <c r="C128" s="20"/>
      <c r="D128" s="12"/>
      <c r="E128" s="11">
        <v>37242918.68</v>
      </c>
      <c r="F128" s="11">
        <v>1297713.1000000001</v>
      </c>
      <c r="G128" s="11">
        <v>2924553.16</v>
      </c>
      <c r="H128" s="11">
        <v>0</v>
      </c>
      <c r="I128" s="11">
        <v>4507471</v>
      </c>
      <c r="J128" s="11">
        <v>31442216</v>
      </c>
      <c r="K128" s="11">
        <v>38832586.640000001</v>
      </c>
      <c r="L128" s="11">
        <v>10245290</v>
      </c>
      <c r="M128" s="11">
        <v>11754328</v>
      </c>
      <c r="N128" s="5"/>
      <c r="O128" s="13"/>
      <c r="P128" s="94" t="s">
        <v>240</v>
      </c>
    </row>
    <row r="129" spans="1:16" s="2" customFormat="1" ht="21" customHeight="1">
      <c r="A129" s="17" t="s">
        <v>76</v>
      </c>
      <c r="B129" s="17"/>
      <c r="C129" s="60"/>
      <c r="D129" s="16"/>
      <c r="E129" s="15">
        <f>SUM(E130:E131)</f>
        <v>55624782.490000002</v>
      </c>
      <c r="F129" s="15">
        <f t="shared" ref="F129:M129" si="14">SUM(F130:F131)</f>
        <v>5236239.3</v>
      </c>
      <c r="G129" s="15">
        <f t="shared" si="14"/>
        <v>6144483.4699999997</v>
      </c>
      <c r="H129" s="15">
        <f t="shared" si="14"/>
        <v>3837446.24</v>
      </c>
      <c r="I129" s="15">
        <f t="shared" si="14"/>
        <v>4184973</v>
      </c>
      <c r="J129" s="15">
        <f t="shared" si="14"/>
        <v>49432024</v>
      </c>
      <c r="K129" s="15">
        <f t="shared" si="14"/>
        <v>63566822.419999994</v>
      </c>
      <c r="L129" s="15">
        <f t="shared" si="14"/>
        <v>11278642</v>
      </c>
      <c r="M129" s="15">
        <f t="shared" si="14"/>
        <v>29209522.109999999</v>
      </c>
      <c r="N129" s="92"/>
      <c r="O129" s="17" t="s">
        <v>241</v>
      </c>
      <c r="P129" s="107"/>
    </row>
    <row r="130" spans="1:16" s="2" customFormat="1" ht="21" customHeight="1">
      <c r="A130" s="13"/>
      <c r="B130" s="13" t="s">
        <v>75</v>
      </c>
      <c r="C130" s="20"/>
      <c r="D130" s="12"/>
      <c r="E130" s="11">
        <v>13212377.6</v>
      </c>
      <c r="F130" s="11">
        <v>135283</v>
      </c>
      <c r="G130" s="11">
        <v>275404.63</v>
      </c>
      <c r="H130" s="11">
        <v>0</v>
      </c>
      <c r="I130" s="11">
        <v>195489</v>
      </c>
      <c r="J130" s="11">
        <v>16272852</v>
      </c>
      <c r="K130" s="11">
        <v>19842426.649999999</v>
      </c>
      <c r="L130" s="11">
        <v>3130446</v>
      </c>
      <c r="M130" s="11">
        <v>5538950.3499999996</v>
      </c>
      <c r="N130" s="5"/>
      <c r="O130" s="13"/>
      <c r="P130" s="94" t="s">
        <v>242</v>
      </c>
    </row>
    <row r="131" spans="1:16" s="10" customFormat="1" ht="21" customHeight="1">
      <c r="A131" s="13"/>
      <c r="B131" s="3" t="s">
        <v>74</v>
      </c>
      <c r="C131" s="20"/>
      <c r="D131" s="12"/>
      <c r="E131" s="11">
        <v>42412404.890000001</v>
      </c>
      <c r="F131" s="11">
        <v>5100956.3</v>
      </c>
      <c r="G131" s="11">
        <v>5869078.8399999999</v>
      </c>
      <c r="H131" s="11">
        <v>3837446.24</v>
      </c>
      <c r="I131" s="11">
        <v>3989484</v>
      </c>
      <c r="J131" s="11">
        <v>33159172</v>
      </c>
      <c r="K131" s="11">
        <v>43724395.769999996</v>
      </c>
      <c r="L131" s="11">
        <v>8148196</v>
      </c>
      <c r="M131" s="11">
        <v>23670571.760000002</v>
      </c>
      <c r="N131" s="5"/>
      <c r="O131" s="13"/>
      <c r="P131" s="94" t="s">
        <v>243</v>
      </c>
    </row>
    <row r="132" spans="1:16" s="2" customFormat="1" ht="21" customHeight="1">
      <c r="A132" s="17" t="s">
        <v>73</v>
      </c>
      <c r="B132" s="17"/>
      <c r="C132" s="60"/>
      <c r="D132" s="16"/>
      <c r="E132" s="15">
        <f>SUM(E133:E133)+E146</f>
        <v>39707065.780000001</v>
      </c>
      <c r="F132" s="15">
        <f t="shared" ref="F132:N132" si="15">SUM(F133:F133)+F146</f>
        <v>765927.60000000009</v>
      </c>
      <c r="G132" s="15">
        <f t="shared" si="15"/>
        <v>957772.30999999994</v>
      </c>
      <c r="H132" s="15">
        <f t="shared" si="15"/>
        <v>0</v>
      </c>
      <c r="I132" s="15">
        <f t="shared" si="15"/>
        <v>7335413</v>
      </c>
      <c r="J132" s="15">
        <f t="shared" si="15"/>
        <v>30820967</v>
      </c>
      <c r="K132" s="15">
        <f t="shared" si="15"/>
        <v>37470872.68</v>
      </c>
      <c r="L132" s="15">
        <f t="shared" si="15"/>
        <v>8529156.5399999991</v>
      </c>
      <c r="M132" s="15">
        <f t="shared" si="15"/>
        <v>14892732.82</v>
      </c>
      <c r="N132" s="5"/>
      <c r="O132" s="17" t="s">
        <v>244</v>
      </c>
      <c r="P132" s="107"/>
    </row>
    <row r="133" spans="1:16" ht="21" customHeight="1">
      <c r="A133" s="13"/>
      <c r="B133" s="13" t="s">
        <v>72</v>
      </c>
      <c r="C133" s="20"/>
      <c r="D133" s="12"/>
      <c r="E133" s="11">
        <v>23485336.66</v>
      </c>
      <c r="F133" s="11">
        <v>491281.4</v>
      </c>
      <c r="G133" s="11">
        <v>741033.2</v>
      </c>
      <c r="H133" s="11">
        <v>0</v>
      </c>
      <c r="I133" s="11">
        <v>3693673</v>
      </c>
      <c r="J133" s="11">
        <v>17525584</v>
      </c>
      <c r="K133" s="11">
        <v>23314688.469999999</v>
      </c>
      <c r="L133" s="11">
        <v>3790900</v>
      </c>
      <c r="M133" s="11">
        <v>6818220.4199999999</v>
      </c>
      <c r="N133" s="5"/>
      <c r="O133" s="13"/>
      <c r="P133" s="94" t="s">
        <v>245</v>
      </c>
    </row>
    <row r="134" spans="1:16" ht="32.25" customHeight="1">
      <c r="A134" s="18"/>
      <c r="B134" s="18"/>
      <c r="C134" s="20"/>
      <c r="D134" s="20"/>
      <c r="E134" s="53"/>
      <c r="F134" s="53"/>
      <c r="G134" s="53"/>
      <c r="H134" s="53"/>
      <c r="I134" s="53"/>
      <c r="J134" s="53"/>
      <c r="K134" s="53"/>
      <c r="L134" s="53"/>
      <c r="M134" s="53"/>
      <c r="N134" s="108"/>
      <c r="O134" s="18"/>
      <c r="P134" s="94"/>
    </row>
    <row r="135" spans="1:16" ht="26.25" customHeight="1">
      <c r="A135" s="18"/>
      <c r="B135" s="18"/>
      <c r="C135" s="20"/>
      <c r="D135" s="20"/>
      <c r="E135" s="53"/>
      <c r="F135" s="53"/>
      <c r="G135" s="53"/>
      <c r="H135" s="53"/>
      <c r="I135" s="53"/>
      <c r="J135" s="53"/>
      <c r="K135" s="53"/>
      <c r="L135" s="53"/>
      <c r="M135" s="53"/>
      <c r="N135" s="108"/>
      <c r="O135" s="18"/>
      <c r="P135" s="94"/>
    </row>
    <row r="136" spans="1:16" ht="30" customHeight="1">
      <c r="A136" s="36"/>
      <c r="B136" s="50" t="s">
        <v>51</v>
      </c>
      <c r="C136" s="48"/>
      <c r="D136" s="50" t="s">
        <v>160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  <row r="137" spans="1:16" ht="20.25" customHeight="1">
      <c r="A137" s="23"/>
      <c r="B137" s="36" t="s">
        <v>50</v>
      </c>
      <c r="C137" s="48"/>
      <c r="D137" s="47" t="s">
        <v>158</v>
      </c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ht="19.5" customHeight="1">
      <c r="A138" s="23"/>
      <c r="B138" s="36"/>
      <c r="C138" s="48"/>
      <c r="D138" s="47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86" t="s">
        <v>285</v>
      </c>
    </row>
    <row r="139" spans="1:16" s="36" customFormat="1" ht="5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</row>
    <row r="140" spans="1:16" s="23" customFormat="1" ht="17.399999999999999">
      <c r="A140" s="46" t="s">
        <v>49</v>
      </c>
      <c r="B140" s="46"/>
      <c r="C140" s="46"/>
      <c r="D140" s="45"/>
      <c r="E140" s="44" t="s">
        <v>48</v>
      </c>
      <c r="F140" s="43"/>
      <c r="G140" s="43"/>
      <c r="H140" s="43"/>
      <c r="I140" s="43"/>
      <c r="J140" s="42"/>
      <c r="K140" s="41" t="s">
        <v>45</v>
      </c>
      <c r="L140" s="40"/>
      <c r="M140" s="40"/>
      <c r="N140" s="87" t="s">
        <v>162</v>
      </c>
      <c r="O140" s="46"/>
      <c r="P140" s="46"/>
    </row>
    <row r="141" spans="1:16" s="23" customFormat="1" ht="17.399999999999999">
      <c r="A141" s="34"/>
      <c r="B141" s="34"/>
      <c r="C141" s="34"/>
      <c r="D141" s="33"/>
      <c r="E141" s="39" t="s">
        <v>47</v>
      </c>
      <c r="F141" s="29"/>
      <c r="G141" s="29"/>
      <c r="H141" s="29"/>
      <c r="I141" s="29"/>
      <c r="J141" s="28"/>
      <c r="K141" s="38" t="s">
        <v>24</v>
      </c>
      <c r="L141" s="37"/>
      <c r="M141" s="37"/>
      <c r="N141" s="88"/>
      <c r="O141" s="34"/>
      <c r="P141" s="34"/>
    </row>
    <row r="142" spans="1:16" s="30" customFormat="1" ht="16.5" customHeight="1">
      <c r="A142" s="34"/>
      <c r="B142" s="34"/>
      <c r="C142" s="34"/>
      <c r="D142" s="33"/>
      <c r="E142" s="32"/>
      <c r="F142" s="32" t="s">
        <v>46</v>
      </c>
      <c r="G142" s="32"/>
      <c r="H142" s="32"/>
      <c r="I142" s="32"/>
      <c r="J142" s="35"/>
      <c r="K142" s="31"/>
      <c r="L142" s="31" t="s">
        <v>45</v>
      </c>
      <c r="M142" s="31" t="s">
        <v>45</v>
      </c>
      <c r="N142" s="88"/>
      <c r="O142" s="34"/>
      <c r="P142" s="34"/>
    </row>
    <row r="143" spans="1:16" s="24" customFormat="1" ht="21" customHeight="1">
      <c r="A143" s="34"/>
      <c r="B143" s="34"/>
      <c r="C143" s="34"/>
      <c r="D143" s="33"/>
      <c r="E143" s="32" t="s">
        <v>44</v>
      </c>
      <c r="F143" s="32" t="s">
        <v>43</v>
      </c>
      <c r="G143" s="32" t="s">
        <v>42</v>
      </c>
      <c r="H143" s="32" t="s">
        <v>41</v>
      </c>
      <c r="I143" s="32" t="s">
        <v>40</v>
      </c>
      <c r="J143" s="31" t="s">
        <v>39</v>
      </c>
      <c r="K143" s="31" t="s">
        <v>38</v>
      </c>
      <c r="L143" s="31" t="s">
        <v>37</v>
      </c>
      <c r="M143" s="31" t="s">
        <v>36</v>
      </c>
      <c r="N143" s="88"/>
      <c r="O143" s="34"/>
      <c r="P143" s="34"/>
    </row>
    <row r="144" spans="1:16" s="24" customFormat="1" ht="21" customHeight="1">
      <c r="A144" s="34"/>
      <c r="B144" s="34"/>
      <c r="C144" s="34"/>
      <c r="D144" s="33"/>
      <c r="E144" s="32" t="s">
        <v>35</v>
      </c>
      <c r="F144" s="32" t="s">
        <v>34</v>
      </c>
      <c r="G144" s="32" t="s">
        <v>33</v>
      </c>
      <c r="H144" s="32" t="s">
        <v>32</v>
      </c>
      <c r="I144" s="32" t="s">
        <v>31</v>
      </c>
      <c r="J144" s="32" t="s">
        <v>30</v>
      </c>
      <c r="K144" s="31" t="s">
        <v>29</v>
      </c>
      <c r="L144" s="31" t="s">
        <v>28</v>
      </c>
      <c r="M144" s="31" t="s">
        <v>27</v>
      </c>
      <c r="N144" s="88"/>
      <c r="O144" s="34"/>
      <c r="P144" s="34"/>
    </row>
    <row r="145" spans="1:19" s="51" customFormat="1" ht="21" customHeight="1">
      <c r="A145" s="29"/>
      <c r="B145" s="29"/>
      <c r="C145" s="29"/>
      <c r="D145" s="28"/>
      <c r="E145" s="26" t="s">
        <v>26</v>
      </c>
      <c r="F145" s="27"/>
      <c r="G145" s="26"/>
      <c r="H145" s="26" t="s">
        <v>25</v>
      </c>
      <c r="I145" s="26"/>
      <c r="J145" s="26"/>
      <c r="K145" s="25" t="s">
        <v>24</v>
      </c>
      <c r="L145" s="25" t="s">
        <v>23</v>
      </c>
      <c r="M145" s="25" t="s">
        <v>22</v>
      </c>
      <c r="N145" s="39"/>
      <c r="O145" s="29"/>
      <c r="P145" s="29"/>
      <c r="Q145" s="111"/>
      <c r="R145" s="63"/>
      <c r="S145" s="63"/>
    </row>
    <row r="146" spans="1:19" s="59" customFormat="1" ht="21" customHeight="1">
      <c r="A146" s="51"/>
      <c r="B146" s="62" t="s">
        <v>71</v>
      </c>
      <c r="C146" s="61"/>
      <c r="D146" s="51"/>
      <c r="E146" s="56">
        <v>16221729.119999999</v>
      </c>
      <c r="F146" s="56">
        <v>274646.2</v>
      </c>
      <c r="G146" s="56">
        <v>216739.11</v>
      </c>
      <c r="H146" s="11">
        <v>0</v>
      </c>
      <c r="I146" s="56">
        <v>3641740</v>
      </c>
      <c r="J146" s="56">
        <v>13295383</v>
      </c>
      <c r="K146" s="56">
        <v>14156184.210000001</v>
      </c>
      <c r="L146" s="57">
        <v>4738256.54</v>
      </c>
      <c r="M146" s="57">
        <v>8074512.4000000004</v>
      </c>
      <c r="N146" s="98"/>
      <c r="O146" s="96"/>
      <c r="P146" s="97" t="s">
        <v>246</v>
      </c>
    </row>
    <row r="147" spans="1:19" s="22" customFormat="1" ht="21" customHeight="1">
      <c r="A147" s="17" t="s">
        <v>70</v>
      </c>
      <c r="B147" s="17"/>
      <c r="C147" s="60"/>
      <c r="D147" s="16"/>
      <c r="E147" s="15">
        <f>SUM(E148:E151)</f>
        <v>145507808</v>
      </c>
      <c r="F147" s="15">
        <f t="shared" ref="F147:M147" si="16">SUM(F148:F151)</f>
        <v>4975382.6999999993</v>
      </c>
      <c r="G147" s="15">
        <f t="shared" si="16"/>
        <v>2707854.5100000002</v>
      </c>
      <c r="H147" s="15">
        <f t="shared" si="16"/>
        <v>2416154.37</v>
      </c>
      <c r="I147" s="15">
        <f t="shared" si="16"/>
        <v>9280921.5199999996</v>
      </c>
      <c r="J147" s="15">
        <f t="shared" si="16"/>
        <v>113524969</v>
      </c>
      <c r="K147" s="15">
        <f t="shared" si="16"/>
        <v>132889779.2</v>
      </c>
      <c r="L147" s="15">
        <f t="shared" si="16"/>
        <v>45934262.200000003</v>
      </c>
      <c r="M147" s="15">
        <f t="shared" si="16"/>
        <v>55550156.82</v>
      </c>
      <c r="N147" s="92"/>
      <c r="O147" s="17" t="s">
        <v>247</v>
      </c>
      <c r="P147" s="107"/>
    </row>
    <row r="148" spans="1:19" s="22" customFormat="1" ht="21" customHeight="1">
      <c r="A148" s="13"/>
      <c r="B148" s="13" t="s">
        <v>69</v>
      </c>
      <c r="C148" s="20"/>
      <c r="D148" s="12"/>
      <c r="E148" s="11">
        <v>74693499.159999996</v>
      </c>
      <c r="F148" s="11">
        <v>2455078.7999999998</v>
      </c>
      <c r="G148" s="11">
        <v>1275472.77</v>
      </c>
      <c r="H148" s="11">
        <v>2416154.37</v>
      </c>
      <c r="I148" s="11">
        <v>560170.77</v>
      </c>
      <c r="J148" s="11">
        <v>49266233</v>
      </c>
      <c r="K148" s="11">
        <v>63400185.719999999</v>
      </c>
      <c r="L148" s="11">
        <v>26952630</v>
      </c>
      <c r="M148" s="11">
        <v>30597756.57</v>
      </c>
      <c r="N148" s="5"/>
      <c r="O148" s="13"/>
      <c r="P148" s="20" t="s">
        <v>248</v>
      </c>
    </row>
    <row r="149" spans="1:19" s="22" customFormat="1" ht="21" customHeight="1">
      <c r="A149" s="13"/>
      <c r="B149" s="3" t="s">
        <v>68</v>
      </c>
      <c r="C149" s="20"/>
      <c r="D149" s="12"/>
      <c r="E149" s="11">
        <v>20342197.169999998</v>
      </c>
      <c r="F149" s="11">
        <v>456376.4</v>
      </c>
      <c r="G149" s="11">
        <v>670179.39</v>
      </c>
      <c r="H149" s="11">
        <v>0</v>
      </c>
      <c r="I149" s="11">
        <v>205146</v>
      </c>
      <c r="J149" s="11">
        <v>14450981</v>
      </c>
      <c r="K149" s="11">
        <v>20438485.719999999</v>
      </c>
      <c r="L149" s="11">
        <v>4785760</v>
      </c>
      <c r="M149" s="11">
        <v>3853130.07</v>
      </c>
      <c r="N149" s="5"/>
      <c r="O149" s="13"/>
      <c r="P149" s="94" t="s">
        <v>249</v>
      </c>
    </row>
    <row r="150" spans="1:19" s="2" customFormat="1" ht="21" customHeight="1">
      <c r="A150" s="13"/>
      <c r="B150" s="13" t="s">
        <v>67</v>
      </c>
      <c r="C150" s="20"/>
      <c r="D150" s="12"/>
      <c r="E150" s="11">
        <v>24248232.220000003</v>
      </c>
      <c r="F150" s="11">
        <v>1629735</v>
      </c>
      <c r="G150" s="11">
        <v>273701.33</v>
      </c>
      <c r="H150" s="11">
        <v>0</v>
      </c>
      <c r="I150" s="11">
        <v>871003.75</v>
      </c>
      <c r="J150" s="11">
        <v>16226971</v>
      </c>
      <c r="K150" s="11">
        <v>24964256.810000002</v>
      </c>
      <c r="L150" s="11">
        <v>7396100</v>
      </c>
      <c r="M150" s="11">
        <v>5856240.8200000003</v>
      </c>
      <c r="N150" s="5"/>
      <c r="O150" s="13"/>
      <c r="P150" s="94" t="s">
        <v>250</v>
      </c>
    </row>
    <row r="151" spans="1:19" s="10" customFormat="1" ht="21" customHeight="1">
      <c r="A151" s="13"/>
      <c r="B151" s="3" t="s">
        <v>66</v>
      </c>
      <c r="C151" s="3"/>
      <c r="D151" s="12"/>
      <c r="E151" s="11">
        <v>26223879.449999999</v>
      </c>
      <c r="F151" s="11">
        <v>434192.5</v>
      </c>
      <c r="G151" s="11">
        <v>488501.02</v>
      </c>
      <c r="H151" s="11">
        <v>0</v>
      </c>
      <c r="I151" s="11">
        <v>7644601</v>
      </c>
      <c r="J151" s="11">
        <v>33580784</v>
      </c>
      <c r="K151" s="11">
        <v>24086850.949999999</v>
      </c>
      <c r="L151" s="11">
        <v>6799772.2000000002</v>
      </c>
      <c r="M151" s="11">
        <v>15243029.359999999</v>
      </c>
      <c r="N151" s="5"/>
      <c r="O151" s="13"/>
      <c r="P151" s="112" t="s">
        <v>251</v>
      </c>
    </row>
    <row r="152" spans="1:19" s="2" customFormat="1" ht="21" customHeight="1">
      <c r="A152" s="17" t="s">
        <v>65</v>
      </c>
      <c r="B152" s="17"/>
      <c r="C152" s="14"/>
      <c r="D152" s="16"/>
      <c r="E152" s="15">
        <f>SUM(E153:E157)</f>
        <v>336491505.85000002</v>
      </c>
      <c r="F152" s="15">
        <f t="shared" ref="F152:M152" si="17">SUM(F153:F157)</f>
        <v>13172875.699999999</v>
      </c>
      <c r="G152" s="15">
        <f t="shared" si="17"/>
        <v>11246509.380000001</v>
      </c>
      <c r="H152" s="15">
        <f t="shared" si="17"/>
        <v>6671723.8700000001</v>
      </c>
      <c r="I152" s="15">
        <f t="shared" si="17"/>
        <v>15275652.870000001</v>
      </c>
      <c r="J152" s="15">
        <f t="shared" si="17"/>
        <v>222588254.24000001</v>
      </c>
      <c r="K152" s="15">
        <f t="shared" si="17"/>
        <v>251377482.06999999</v>
      </c>
      <c r="L152" s="15">
        <f t="shared" si="17"/>
        <v>131911593.18000001</v>
      </c>
      <c r="M152" s="15">
        <f t="shared" si="17"/>
        <v>115689749.69</v>
      </c>
      <c r="N152" s="92"/>
      <c r="O152" s="17" t="s">
        <v>252</v>
      </c>
      <c r="P152" s="65"/>
    </row>
    <row r="153" spans="1:19" s="2" customFormat="1" ht="21" customHeight="1">
      <c r="A153" s="13"/>
      <c r="B153" s="13" t="s">
        <v>64</v>
      </c>
      <c r="C153" s="3"/>
      <c r="D153" s="12"/>
      <c r="E153" s="11">
        <v>157885167.72999999</v>
      </c>
      <c r="F153" s="11">
        <v>7264010.2000000002</v>
      </c>
      <c r="G153" s="11">
        <v>7779796.1299999999</v>
      </c>
      <c r="H153" s="11">
        <v>6671723.8700000001</v>
      </c>
      <c r="I153" s="11">
        <v>1004452</v>
      </c>
      <c r="J153" s="11">
        <v>115499084.23999999</v>
      </c>
      <c r="K153" s="11">
        <v>140982169.43000001</v>
      </c>
      <c r="L153" s="11">
        <v>44639761</v>
      </c>
      <c r="M153" s="11">
        <v>65702311.700000003</v>
      </c>
      <c r="N153" s="5"/>
      <c r="O153" s="13"/>
      <c r="P153" s="112" t="s">
        <v>253</v>
      </c>
    </row>
    <row r="154" spans="1:19" s="2" customFormat="1" ht="21" customHeight="1">
      <c r="A154" s="13"/>
      <c r="B154" s="3" t="s">
        <v>63</v>
      </c>
      <c r="C154" s="3"/>
      <c r="D154" s="12"/>
      <c r="E154" s="11">
        <v>30161787.59</v>
      </c>
      <c r="F154" s="11">
        <v>833397</v>
      </c>
      <c r="G154" s="11">
        <v>704909.21</v>
      </c>
      <c r="H154" s="11">
        <v>0</v>
      </c>
      <c r="I154" s="11">
        <v>145431</v>
      </c>
      <c r="J154" s="11">
        <v>19679268</v>
      </c>
      <c r="K154" s="11">
        <v>27464400.629999999</v>
      </c>
      <c r="L154" s="11">
        <v>7150149.5</v>
      </c>
      <c r="M154" s="11">
        <v>8375113</v>
      </c>
      <c r="N154" s="5"/>
      <c r="O154" s="13"/>
      <c r="P154" s="112" t="s">
        <v>254</v>
      </c>
    </row>
    <row r="155" spans="1:19" s="2" customFormat="1" ht="21" customHeight="1">
      <c r="A155" s="13"/>
      <c r="B155" s="13" t="s">
        <v>62</v>
      </c>
      <c r="C155" s="3"/>
      <c r="D155" s="12"/>
      <c r="E155" s="11">
        <v>34438428.079999998</v>
      </c>
      <c r="F155" s="11">
        <v>510206.4</v>
      </c>
      <c r="G155" s="11">
        <v>664317.52</v>
      </c>
      <c r="H155" s="11">
        <v>0</v>
      </c>
      <c r="I155" s="11">
        <v>101640</v>
      </c>
      <c r="J155" s="11">
        <v>33789344</v>
      </c>
      <c r="K155" s="11">
        <v>26116626.550000001</v>
      </c>
      <c r="L155" s="11">
        <v>13146900</v>
      </c>
      <c r="M155" s="11">
        <v>15138089</v>
      </c>
      <c r="N155" s="5"/>
      <c r="O155" s="13"/>
      <c r="P155" s="112" t="s">
        <v>255</v>
      </c>
    </row>
    <row r="156" spans="1:19" s="2" customFormat="1" ht="21" customHeight="1">
      <c r="A156" s="13"/>
      <c r="B156" s="13" t="s">
        <v>61</v>
      </c>
      <c r="C156" s="3"/>
      <c r="D156" s="12"/>
      <c r="E156" s="11">
        <v>32693736.050000001</v>
      </c>
      <c r="F156" s="11">
        <v>979538.7</v>
      </c>
      <c r="G156" s="11">
        <v>182012.72</v>
      </c>
      <c r="H156" s="11">
        <v>0</v>
      </c>
      <c r="I156" s="11">
        <v>5419283.8700000001</v>
      </c>
      <c r="J156" s="11">
        <v>20687639</v>
      </c>
      <c r="K156" s="11">
        <v>22700221.73</v>
      </c>
      <c r="L156" s="11">
        <v>15885160.08</v>
      </c>
      <c r="M156" s="11">
        <v>11144328.310000001</v>
      </c>
      <c r="N156" s="5"/>
      <c r="O156" s="13"/>
      <c r="P156" s="112" t="s">
        <v>256</v>
      </c>
    </row>
    <row r="157" spans="1:19" s="10" customFormat="1" ht="21" customHeight="1">
      <c r="A157" s="13"/>
      <c r="B157" s="3" t="s">
        <v>60</v>
      </c>
      <c r="C157" s="3"/>
      <c r="D157" s="12"/>
      <c r="E157" s="11">
        <v>81312386.400000006</v>
      </c>
      <c r="F157" s="11">
        <v>3585723.4</v>
      </c>
      <c r="G157" s="11">
        <v>1915473.8</v>
      </c>
      <c r="H157" s="11">
        <v>0</v>
      </c>
      <c r="I157" s="11">
        <v>8604846</v>
      </c>
      <c r="J157" s="11">
        <v>32932919</v>
      </c>
      <c r="K157" s="11">
        <v>34114063.730000004</v>
      </c>
      <c r="L157" s="11">
        <v>51089622.600000001</v>
      </c>
      <c r="M157" s="11">
        <v>15329907.68</v>
      </c>
      <c r="N157" s="5"/>
      <c r="O157" s="13"/>
      <c r="P157" s="112" t="s">
        <v>257</v>
      </c>
    </row>
    <row r="158" spans="1:19" s="51" customFormat="1" ht="21" customHeight="1">
      <c r="A158" s="17" t="s">
        <v>59</v>
      </c>
      <c r="B158" s="14"/>
      <c r="C158" s="14"/>
      <c r="D158" s="16"/>
      <c r="E158" s="15">
        <f>SUM(E159:E160)</f>
        <v>42952199.680000007</v>
      </c>
      <c r="F158" s="15">
        <f t="shared" ref="F158:M158" si="18">SUM(F159:F160)</f>
        <v>1334359.3999999999</v>
      </c>
      <c r="G158" s="15">
        <f t="shared" si="18"/>
        <v>1873942.79</v>
      </c>
      <c r="H158" s="15">
        <f t="shared" si="18"/>
        <v>537440</v>
      </c>
      <c r="I158" s="15">
        <f t="shared" si="18"/>
        <v>3093057</v>
      </c>
      <c r="J158" s="15">
        <f t="shared" si="18"/>
        <v>46192435</v>
      </c>
      <c r="K158" s="15">
        <f t="shared" si="18"/>
        <v>42004923.960000001</v>
      </c>
      <c r="L158" s="15">
        <f t="shared" si="18"/>
        <v>11665685.1</v>
      </c>
      <c r="M158" s="15">
        <f t="shared" si="18"/>
        <v>19664480.07</v>
      </c>
      <c r="N158" s="92"/>
      <c r="O158" s="17" t="s">
        <v>258</v>
      </c>
      <c r="P158" s="113"/>
      <c r="Q158" s="114"/>
      <c r="R158" s="69"/>
    </row>
    <row r="159" spans="1:19" s="2" customFormat="1" ht="21" customHeight="1">
      <c r="A159" s="51"/>
      <c r="B159" s="58" t="s">
        <v>58</v>
      </c>
      <c r="C159" s="21"/>
      <c r="D159" s="51"/>
      <c r="E159" s="56">
        <v>25469550.670000002</v>
      </c>
      <c r="F159" s="56">
        <v>1078333.3999999999</v>
      </c>
      <c r="G159" s="56">
        <v>1585251.84</v>
      </c>
      <c r="H159" s="11">
        <v>0</v>
      </c>
      <c r="I159" s="56">
        <v>270035</v>
      </c>
      <c r="J159" s="56">
        <v>22750961</v>
      </c>
      <c r="K159" s="56">
        <v>21883144.789999999</v>
      </c>
      <c r="L159" s="57">
        <v>8196966</v>
      </c>
      <c r="M159" s="57">
        <v>10921215.34</v>
      </c>
      <c r="N159" s="98"/>
      <c r="O159" s="96"/>
      <c r="P159" s="97" t="s">
        <v>259</v>
      </c>
    </row>
    <row r="160" spans="1:19" s="10" customFormat="1" ht="21" customHeight="1">
      <c r="A160" s="13"/>
      <c r="B160" s="3" t="s">
        <v>57</v>
      </c>
      <c r="C160" s="3"/>
      <c r="D160" s="12"/>
      <c r="E160" s="11">
        <v>17482649.010000002</v>
      </c>
      <c r="F160" s="11">
        <v>256026</v>
      </c>
      <c r="G160" s="11">
        <v>288690.95</v>
      </c>
      <c r="H160" s="11">
        <v>537440</v>
      </c>
      <c r="I160" s="11">
        <v>2823022</v>
      </c>
      <c r="J160" s="11">
        <v>23441474</v>
      </c>
      <c r="K160" s="11">
        <v>20121779.170000002</v>
      </c>
      <c r="L160" s="11">
        <v>3468719.1</v>
      </c>
      <c r="M160" s="11">
        <v>8743264.7300000004</v>
      </c>
      <c r="N160" s="5"/>
      <c r="O160" s="13"/>
      <c r="P160" s="112" t="s">
        <v>260</v>
      </c>
    </row>
    <row r="161" spans="1:17" s="2" customFormat="1" ht="21" customHeight="1">
      <c r="A161" s="17" t="s">
        <v>56</v>
      </c>
      <c r="B161" s="17"/>
      <c r="C161" s="14"/>
      <c r="D161" s="16"/>
      <c r="E161" s="15">
        <f>E162</f>
        <v>15157439.84</v>
      </c>
      <c r="F161" s="15">
        <f>F162</f>
        <v>28864</v>
      </c>
      <c r="G161" s="15">
        <f>G162</f>
        <v>0</v>
      </c>
      <c r="H161" s="15">
        <f>H162</f>
        <v>0</v>
      </c>
      <c r="I161" s="15">
        <f>I162</f>
        <v>47056</v>
      </c>
      <c r="J161" s="15">
        <f>J162</f>
        <v>15342721.449999999</v>
      </c>
      <c r="K161" s="15">
        <f>K162</f>
        <v>12533214.380000001</v>
      </c>
      <c r="L161" s="15">
        <f>L162</f>
        <v>4426007</v>
      </c>
      <c r="M161" s="15">
        <f>M162</f>
        <v>9623822.9399999995</v>
      </c>
      <c r="N161" s="92"/>
      <c r="O161" s="17" t="s">
        <v>261</v>
      </c>
      <c r="P161" s="65"/>
    </row>
    <row r="162" spans="1:17" s="10" customFormat="1" ht="21" customHeight="1">
      <c r="A162" s="13"/>
      <c r="B162" s="3" t="s">
        <v>55</v>
      </c>
      <c r="C162" s="14"/>
      <c r="D162" s="16"/>
      <c r="E162" s="11">
        <v>15157439.84</v>
      </c>
      <c r="F162" s="11">
        <v>28864</v>
      </c>
      <c r="G162" s="11">
        <v>0</v>
      </c>
      <c r="H162" s="11">
        <v>0</v>
      </c>
      <c r="I162" s="11">
        <v>47056</v>
      </c>
      <c r="J162" s="11">
        <v>15342721.449999999</v>
      </c>
      <c r="K162" s="11">
        <v>12533214.380000001</v>
      </c>
      <c r="L162" s="11">
        <v>4426007</v>
      </c>
      <c r="M162" s="19">
        <v>9623822.9399999995</v>
      </c>
      <c r="N162" s="5"/>
      <c r="O162" s="13"/>
      <c r="P162" s="112" t="s">
        <v>262</v>
      </c>
    </row>
    <row r="163" spans="1:17" s="2" customFormat="1" ht="21" customHeight="1">
      <c r="A163" s="17" t="s">
        <v>54</v>
      </c>
      <c r="B163" s="17"/>
      <c r="C163" s="14"/>
      <c r="D163" s="16"/>
      <c r="E163" s="15">
        <f>SUM(E164:E165)</f>
        <v>35538470.160000004</v>
      </c>
      <c r="F163" s="15">
        <f t="shared" ref="F163:M163" si="19">SUM(F164:F165)</f>
        <v>278508.5</v>
      </c>
      <c r="G163" s="15">
        <f t="shared" si="19"/>
        <v>547966.52</v>
      </c>
      <c r="H163" s="15">
        <f t="shared" si="19"/>
        <v>554160</v>
      </c>
      <c r="I163" s="15">
        <f t="shared" si="19"/>
        <v>1673825.6099999999</v>
      </c>
      <c r="J163" s="15">
        <f t="shared" si="19"/>
        <v>43826898</v>
      </c>
      <c r="K163" s="15">
        <f t="shared" si="19"/>
        <v>44446614.170000002</v>
      </c>
      <c r="L163" s="15">
        <f t="shared" si="19"/>
        <v>2815009.5</v>
      </c>
      <c r="M163" s="15">
        <f t="shared" si="19"/>
        <v>4535894.7</v>
      </c>
      <c r="N163" s="92"/>
      <c r="O163" s="17" t="s">
        <v>263</v>
      </c>
      <c r="P163" s="65"/>
    </row>
    <row r="164" spans="1:17" s="51" customFormat="1" ht="21" customHeight="1">
      <c r="A164" s="13"/>
      <c r="B164" s="13" t="s">
        <v>53</v>
      </c>
      <c r="C164" s="3"/>
      <c r="D164" s="12"/>
      <c r="E164" s="56">
        <v>21314087.490000002</v>
      </c>
      <c r="F164" s="56">
        <v>257381.5</v>
      </c>
      <c r="G164" s="56">
        <v>526395.48</v>
      </c>
      <c r="H164" s="11">
        <v>0</v>
      </c>
      <c r="I164" s="56">
        <v>13195</v>
      </c>
      <c r="J164" s="56">
        <v>27252640</v>
      </c>
      <c r="K164" s="56">
        <v>29528472.350000001</v>
      </c>
      <c r="L164" s="57">
        <v>1474809.5</v>
      </c>
      <c r="M164" s="56">
        <v>1648337.76</v>
      </c>
      <c r="N164" s="5"/>
      <c r="O164" s="13"/>
      <c r="P164" s="112" t="s">
        <v>264</v>
      </c>
      <c r="Q164" s="115"/>
    </row>
    <row r="165" spans="1:17" s="49" customFormat="1" ht="18" customHeight="1">
      <c r="A165" s="51"/>
      <c r="B165" s="58" t="s">
        <v>52</v>
      </c>
      <c r="C165" s="21"/>
      <c r="D165" s="51"/>
      <c r="E165" s="56">
        <v>14224382.67</v>
      </c>
      <c r="F165" s="56">
        <v>21127</v>
      </c>
      <c r="G165" s="56">
        <v>21571.040000000001</v>
      </c>
      <c r="H165" s="11">
        <v>554160</v>
      </c>
      <c r="I165" s="56">
        <v>1660630.6099999999</v>
      </c>
      <c r="J165" s="56">
        <v>16574258</v>
      </c>
      <c r="K165" s="56">
        <v>14918141.82</v>
      </c>
      <c r="L165" s="57">
        <v>1340200</v>
      </c>
      <c r="M165" s="56">
        <v>2887556.94</v>
      </c>
      <c r="N165" s="99"/>
      <c r="O165" s="96"/>
      <c r="P165" s="97" t="s">
        <v>265</v>
      </c>
      <c r="Q165" s="115"/>
    </row>
    <row r="166" spans="1:17" ht="52.2" customHeight="1">
      <c r="A166" s="49"/>
      <c r="B166" s="55"/>
      <c r="C166" s="54"/>
      <c r="D166" s="49"/>
      <c r="E166" s="52"/>
      <c r="F166" s="52"/>
      <c r="G166" s="52"/>
      <c r="H166" s="53"/>
      <c r="I166" s="52"/>
      <c r="J166" s="52"/>
      <c r="K166" s="52"/>
      <c r="L166" s="52"/>
      <c r="M166" s="52"/>
      <c r="N166" s="103"/>
      <c r="O166" s="104"/>
      <c r="P166" s="105"/>
    </row>
    <row r="167" spans="1:17" ht="29.25" customHeight="1">
      <c r="A167" s="36"/>
      <c r="B167" s="50" t="s">
        <v>51</v>
      </c>
      <c r="C167" s="48"/>
      <c r="D167" s="50" t="s">
        <v>160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</row>
    <row r="168" spans="1:17" ht="17.25" customHeight="1">
      <c r="A168" s="23"/>
      <c r="B168" s="36" t="s">
        <v>50</v>
      </c>
      <c r="C168" s="48"/>
      <c r="D168" s="47" t="s">
        <v>158</v>
      </c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1:17" ht="3" customHeight="1">
      <c r="A169" s="23"/>
      <c r="B169" s="36"/>
      <c r="C169" s="48"/>
      <c r="D169" s="47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86" t="s">
        <v>161</v>
      </c>
    </row>
    <row r="170" spans="1:17" s="36" customFormat="1" ht="1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86" t="s">
        <v>285</v>
      </c>
    </row>
    <row r="171" spans="1:17" s="23" customFormat="1" ht="15" customHeight="1">
      <c r="A171" s="46" t="s">
        <v>49</v>
      </c>
      <c r="B171" s="46"/>
      <c r="C171" s="46"/>
      <c r="D171" s="45"/>
      <c r="E171" s="44" t="s">
        <v>48</v>
      </c>
      <c r="F171" s="43"/>
      <c r="G171" s="43"/>
      <c r="H171" s="43"/>
      <c r="I171" s="43"/>
      <c r="J171" s="42"/>
      <c r="K171" s="41" t="s">
        <v>45</v>
      </c>
      <c r="L171" s="40"/>
      <c r="M171" s="40"/>
      <c r="N171" s="87" t="s">
        <v>162</v>
      </c>
      <c r="O171" s="46"/>
      <c r="P171" s="46"/>
    </row>
    <row r="172" spans="1:17" s="23" customFormat="1" ht="17.399999999999999">
      <c r="A172" s="34"/>
      <c r="B172" s="34"/>
      <c r="C172" s="34"/>
      <c r="D172" s="33"/>
      <c r="E172" s="39" t="s">
        <v>47</v>
      </c>
      <c r="F172" s="29"/>
      <c r="G172" s="29"/>
      <c r="H172" s="29"/>
      <c r="I172" s="29"/>
      <c r="J172" s="28"/>
      <c r="K172" s="38" t="s">
        <v>24</v>
      </c>
      <c r="L172" s="37"/>
      <c r="M172" s="37"/>
      <c r="N172" s="88"/>
      <c r="O172" s="34"/>
      <c r="P172" s="34"/>
    </row>
    <row r="173" spans="1:17" s="30" customFormat="1" ht="17.25" customHeight="1">
      <c r="A173" s="34"/>
      <c r="B173" s="34"/>
      <c r="C173" s="34"/>
      <c r="D173" s="33"/>
      <c r="E173" s="32"/>
      <c r="F173" s="32" t="s">
        <v>46</v>
      </c>
      <c r="G173" s="32"/>
      <c r="H173" s="32"/>
      <c r="I173" s="32"/>
      <c r="J173" s="35"/>
      <c r="K173" s="31"/>
      <c r="L173" s="31" t="s">
        <v>45</v>
      </c>
      <c r="M173" s="31" t="s">
        <v>45</v>
      </c>
      <c r="N173" s="88"/>
      <c r="O173" s="34"/>
      <c r="P173" s="34"/>
    </row>
    <row r="174" spans="1:17" s="24" customFormat="1" ht="21" customHeight="1">
      <c r="A174" s="34"/>
      <c r="B174" s="34"/>
      <c r="C174" s="34"/>
      <c r="D174" s="33"/>
      <c r="E174" s="32" t="s">
        <v>44</v>
      </c>
      <c r="F174" s="32" t="s">
        <v>43</v>
      </c>
      <c r="G174" s="32" t="s">
        <v>42</v>
      </c>
      <c r="H174" s="32" t="s">
        <v>41</v>
      </c>
      <c r="I174" s="32" t="s">
        <v>40</v>
      </c>
      <c r="J174" s="31" t="s">
        <v>39</v>
      </c>
      <c r="K174" s="31" t="s">
        <v>38</v>
      </c>
      <c r="L174" s="31" t="s">
        <v>37</v>
      </c>
      <c r="M174" s="31" t="s">
        <v>36</v>
      </c>
      <c r="N174" s="88"/>
      <c r="O174" s="34"/>
      <c r="P174" s="34"/>
    </row>
    <row r="175" spans="1:17" s="24" customFormat="1" ht="21" customHeight="1">
      <c r="A175" s="34"/>
      <c r="B175" s="34"/>
      <c r="C175" s="34"/>
      <c r="D175" s="33"/>
      <c r="E175" s="32" t="s">
        <v>35</v>
      </c>
      <c r="F175" s="32" t="s">
        <v>34</v>
      </c>
      <c r="G175" s="32" t="s">
        <v>33</v>
      </c>
      <c r="H175" s="32" t="s">
        <v>32</v>
      </c>
      <c r="I175" s="32" t="s">
        <v>31</v>
      </c>
      <c r="J175" s="32" t="s">
        <v>30</v>
      </c>
      <c r="K175" s="31" t="s">
        <v>29</v>
      </c>
      <c r="L175" s="31" t="s">
        <v>28</v>
      </c>
      <c r="M175" s="31" t="s">
        <v>27</v>
      </c>
      <c r="N175" s="88"/>
      <c r="O175" s="34"/>
      <c r="P175" s="34"/>
    </row>
    <row r="176" spans="1:17" s="10" customFormat="1" ht="19.5" customHeight="1">
      <c r="A176" s="29"/>
      <c r="B176" s="29"/>
      <c r="C176" s="29"/>
      <c r="D176" s="28"/>
      <c r="E176" s="26" t="s">
        <v>26</v>
      </c>
      <c r="F176" s="27"/>
      <c r="G176" s="26"/>
      <c r="H176" s="26" t="s">
        <v>25</v>
      </c>
      <c r="I176" s="26"/>
      <c r="J176" s="26"/>
      <c r="K176" s="25" t="s">
        <v>24</v>
      </c>
      <c r="L176" s="25" t="s">
        <v>23</v>
      </c>
      <c r="M176" s="25" t="s">
        <v>22</v>
      </c>
      <c r="N176" s="39"/>
      <c r="O176" s="29"/>
      <c r="P176" s="29"/>
    </row>
    <row r="177" spans="1:16" s="2" customFormat="1" ht="19.5" customHeight="1">
      <c r="A177" s="17" t="s">
        <v>21</v>
      </c>
      <c r="B177" s="17"/>
      <c r="C177" s="14"/>
      <c r="D177" s="16"/>
      <c r="E177" s="15">
        <f>E178</f>
        <v>18346286.16</v>
      </c>
      <c r="F177" s="15">
        <f>F178</f>
        <v>524600.80000000005</v>
      </c>
      <c r="G177" s="15">
        <f>G178</f>
        <v>601396.47</v>
      </c>
      <c r="H177" s="15">
        <f>H178</f>
        <v>0</v>
      </c>
      <c r="I177" s="15">
        <f>I178</f>
        <v>1177780</v>
      </c>
      <c r="J177" s="15">
        <f>J178</f>
        <v>10860643</v>
      </c>
      <c r="K177" s="15">
        <f>K178</f>
        <v>17981528.740000002</v>
      </c>
      <c r="L177" s="15">
        <f>L178</f>
        <v>3095401.27</v>
      </c>
      <c r="M177" s="15">
        <f>M178</f>
        <v>4816401.97</v>
      </c>
      <c r="N177" s="92"/>
      <c r="O177" s="17" t="s">
        <v>266</v>
      </c>
      <c r="P177" s="65"/>
    </row>
    <row r="178" spans="1:16" s="10" customFormat="1" ht="19.5" customHeight="1">
      <c r="A178" s="13"/>
      <c r="B178" s="3" t="s">
        <v>20</v>
      </c>
      <c r="C178" s="3"/>
      <c r="D178" s="12"/>
      <c r="E178" s="11">
        <v>18346286.16</v>
      </c>
      <c r="F178" s="11">
        <v>524600.80000000005</v>
      </c>
      <c r="G178" s="11">
        <v>601396.47</v>
      </c>
      <c r="H178" s="11">
        <v>0</v>
      </c>
      <c r="I178" s="11">
        <v>1177780</v>
      </c>
      <c r="J178" s="11">
        <v>10860643</v>
      </c>
      <c r="K178" s="11">
        <v>17981528.740000002</v>
      </c>
      <c r="L178" s="11">
        <v>3095401.27</v>
      </c>
      <c r="M178" s="11">
        <v>4816401.97</v>
      </c>
      <c r="N178" s="5"/>
      <c r="O178" s="13"/>
      <c r="P178" s="112" t="s">
        <v>267</v>
      </c>
    </row>
    <row r="179" spans="1:16" s="10" customFormat="1" ht="19.5" customHeight="1">
      <c r="A179" s="17" t="s">
        <v>19</v>
      </c>
      <c r="B179" s="17"/>
      <c r="C179" s="14"/>
      <c r="D179" s="16"/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92"/>
      <c r="O179" s="17" t="s">
        <v>268</v>
      </c>
      <c r="P179" s="65"/>
    </row>
    <row r="180" spans="1:16" s="22" customFormat="1" ht="19.5" customHeight="1">
      <c r="A180" s="17" t="s">
        <v>18</v>
      </c>
      <c r="B180" s="17"/>
      <c r="C180" s="14"/>
      <c r="D180" s="16"/>
      <c r="E180" s="15">
        <f>E181</f>
        <v>20147152.870000001</v>
      </c>
      <c r="F180" s="15">
        <f>F181</f>
        <v>404795.8</v>
      </c>
      <c r="G180" s="15">
        <f>G181</f>
        <v>140014.82</v>
      </c>
      <c r="H180" s="15">
        <f>H181</f>
        <v>1036780</v>
      </c>
      <c r="I180" s="15">
        <f>I181</f>
        <v>43631</v>
      </c>
      <c r="J180" s="15">
        <f>J181</f>
        <v>26249582.620000001</v>
      </c>
      <c r="K180" s="15">
        <f>K181</f>
        <v>23920039.199999999</v>
      </c>
      <c r="L180" s="15">
        <f>L181</f>
        <v>4575415</v>
      </c>
      <c r="M180" s="15">
        <f>M181</f>
        <v>13014176</v>
      </c>
      <c r="N180" s="92"/>
      <c r="O180" s="17" t="s">
        <v>269</v>
      </c>
      <c r="P180" s="65"/>
    </row>
    <row r="181" spans="1:16" s="10" customFormat="1" ht="19.5" customHeight="1">
      <c r="A181" s="13"/>
      <c r="B181" s="13" t="s">
        <v>17</v>
      </c>
      <c r="C181" s="3"/>
      <c r="D181" s="12"/>
      <c r="E181" s="11">
        <v>20147152.870000001</v>
      </c>
      <c r="F181" s="11">
        <v>404795.8</v>
      </c>
      <c r="G181" s="11">
        <v>140014.82</v>
      </c>
      <c r="H181" s="11">
        <v>1036780</v>
      </c>
      <c r="I181" s="11">
        <v>43631</v>
      </c>
      <c r="J181" s="11">
        <v>26249582.620000001</v>
      </c>
      <c r="K181" s="11">
        <v>23920039.199999999</v>
      </c>
      <c r="L181" s="11">
        <v>4575415</v>
      </c>
      <c r="M181" s="11">
        <v>13014176</v>
      </c>
      <c r="N181" s="92"/>
      <c r="O181" s="13"/>
      <c r="P181" s="112" t="s">
        <v>270</v>
      </c>
    </row>
    <row r="182" spans="1:16" s="2" customFormat="1" ht="19.5" customHeight="1">
      <c r="A182" s="17" t="s">
        <v>16</v>
      </c>
      <c r="B182" s="17"/>
      <c r="C182" s="14"/>
      <c r="D182" s="16"/>
      <c r="E182" s="15">
        <f>SUM(E183:E184)</f>
        <v>36415181.909999996</v>
      </c>
      <c r="F182" s="15">
        <f t="shared" ref="F182:N182" si="20">SUM(F183:F184)</f>
        <v>326337.19</v>
      </c>
      <c r="G182" s="15">
        <f t="shared" si="20"/>
        <v>647253.42000000004</v>
      </c>
      <c r="H182" s="15">
        <f t="shared" si="20"/>
        <v>0</v>
      </c>
      <c r="I182" s="15">
        <f t="shared" si="20"/>
        <v>5088650.16</v>
      </c>
      <c r="J182" s="15">
        <f t="shared" si="20"/>
        <v>32792857.02</v>
      </c>
      <c r="K182" s="15">
        <f t="shared" si="20"/>
        <v>29364058.530000001</v>
      </c>
      <c r="L182" s="15">
        <f t="shared" si="20"/>
        <v>11259939.140000001</v>
      </c>
      <c r="M182" s="15">
        <f t="shared" si="20"/>
        <v>16581768.880000001</v>
      </c>
      <c r="N182" s="92"/>
      <c r="O182" s="17" t="s">
        <v>271</v>
      </c>
      <c r="P182" s="65"/>
    </row>
    <row r="183" spans="1:16" s="2" customFormat="1" ht="19.5" customHeight="1">
      <c r="A183" s="13"/>
      <c r="B183" s="3" t="s">
        <v>15</v>
      </c>
      <c r="C183" s="3"/>
      <c r="D183" s="12"/>
      <c r="E183" s="11">
        <v>22004610.649999999</v>
      </c>
      <c r="F183" s="11">
        <v>287397.19</v>
      </c>
      <c r="G183" s="11">
        <v>552581.41</v>
      </c>
      <c r="H183" s="11">
        <v>0</v>
      </c>
      <c r="I183" s="11">
        <v>4829570.16</v>
      </c>
      <c r="J183" s="11">
        <v>16393141</v>
      </c>
      <c r="K183" s="11">
        <v>16724512.880000001</v>
      </c>
      <c r="L183" s="11">
        <v>4360330</v>
      </c>
      <c r="M183" s="11">
        <v>8058971.5</v>
      </c>
      <c r="N183" s="92"/>
      <c r="O183" s="13"/>
      <c r="P183" s="112" t="s">
        <v>272</v>
      </c>
    </row>
    <row r="184" spans="1:16" s="10" customFormat="1" ht="19.5" customHeight="1">
      <c r="A184" s="13"/>
      <c r="B184" s="3" t="s">
        <v>14</v>
      </c>
      <c r="C184" s="3"/>
      <c r="D184" s="12"/>
      <c r="E184" s="11">
        <v>14410571.26</v>
      </c>
      <c r="F184" s="11">
        <v>38940</v>
      </c>
      <c r="G184" s="11">
        <v>94672.01</v>
      </c>
      <c r="H184" s="11">
        <v>0</v>
      </c>
      <c r="I184" s="11">
        <v>259080</v>
      </c>
      <c r="J184" s="11">
        <v>16399716.02</v>
      </c>
      <c r="K184" s="11">
        <v>12639545.65</v>
      </c>
      <c r="L184" s="11">
        <v>6899609.1399999997</v>
      </c>
      <c r="M184" s="11">
        <v>8522797.3800000008</v>
      </c>
      <c r="N184" s="116"/>
      <c r="O184" s="13"/>
      <c r="P184" s="112" t="s">
        <v>272</v>
      </c>
    </row>
    <row r="185" spans="1:16" s="2" customFormat="1" ht="19.5" customHeight="1">
      <c r="A185" s="17" t="s">
        <v>13</v>
      </c>
      <c r="B185" s="14"/>
      <c r="C185" s="14"/>
      <c r="D185" s="16"/>
      <c r="E185" s="15">
        <f>SUM(E186:E190)</f>
        <v>93726286.409999996</v>
      </c>
      <c r="F185" s="15">
        <f t="shared" ref="F185:M185" si="21">SUM(F186:F190)</f>
        <v>794906.8</v>
      </c>
      <c r="G185" s="15">
        <f t="shared" si="21"/>
        <v>818161.49</v>
      </c>
      <c r="H185" s="15">
        <f t="shared" si="21"/>
        <v>488173</v>
      </c>
      <c r="I185" s="15">
        <f t="shared" si="21"/>
        <v>1998502.13</v>
      </c>
      <c r="J185" s="15">
        <f t="shared" si="21"/>
        <v>140863950.38</v>
      </c>
      <c r="K185" s="15">
        <f t="shared" si="21"/>
        <v>96157249.810000002</v>
      </c>
      <c r="L185" s="15">
        <f t="shared" si="21"/>
        <v>22747875.399999999</v>
      </c>
      <c r="M185" s="15">
        <f t="shared" si="21"/>
        <v>57508303.770000003</v>
      </c>
      <c r="N185" s="81"/>
      <c r="O185" s="17" t="s">
        <v>273</v>
      </c>
      <c r="P185" s="65"/>
    </row>
    <row r="186" spans="1:16" s="2" customFormat="1" ht="19.5" customHeight="1">
      <c r="A186" s="13"/>
      <c r="B186" s="13" t="s">
        <v>12</v>
      </c>
      <c r="C186" s="3"/>
      <c r="D186" s="12"/>
      <c r="E186" s="11">
        <v>22552185.379999999</v>
      </c>
      <c r="F186" s="11">
        <v>444221.4</v>
      </c>
      <c r="G186" s="11">
        <v>187431.66</v>
      </c>
      <c r="H186" s="11">
        <v>0</v>
      </c>
      <c r="I186" s="11">
        <v>1608140</v>
      </c>
      <c r="J186" s="11">
        <v>17273430.379999999</v>
      </c>
      <c r="K186" s="11">
        <v>24356129.270000003</v>
      </c>
      <c r="L186" s="11">
        <v>2598300</v>
      </c>
      <c r="M186" s="11">
        <v>10909605.619999999</v>
      </c>
      <c r="N186" s="116"/>
      <c r="O186" s="13"/>
      <c r="P186" s="112" t="s">
        <v>274</v>
      </c>
    </row>
    <row r="187" spans="1:16" s="2" customFormat="1" ht="19.5" customHeight="1">
      <c r="A187" s="13"/>
      <c r="B187" s="13" t="s">
        <v>11</v>
      </c>
      <c r="C187" s="3"/>
      <c r="D187" s="12"/>
      <c r="E187" s="11">
        <v>14132415.470000001</v>
      </c>
      <c r="F187" s="11">
        <v>137812.20000000001</v>
      </c>
      <c r="G187" s="11">
        <v>84758.28</v>
      </c>
      <c r="H187" s="11">
        <v>488173</v>
      </c>
      <c r="I187" s="11">
        <v>12412.13</v>
      </c>
      <c r="J187" s="11">
        <v>11797533</v>
      </c>
      <c r="K187" s="11">
        <v>13464492.629999999</v>
      </c>
      <c r="L187" s="11">
        <v>3298125.4</v>
      </c>
      <c r="M187" s="11">
        <v>1107476.5</v>
      </c>
      <c r="N187" s="116"/>
      <c r="O187" s="13"/>
      <c r="P187" s="112" t="s">
        <v>275</v>
      </c>
    </row>
    <row r="188" spans="1:16" s="2" customFormat="1" ht="19.5" customHeight="1">
      <c r="A188" s="13"/>
      <c r="B188" s="12" t="s">
        <v>10</v>
      </c>
      <c r="C188" s="3"/>
      <c r="E188" s="19">
        <v>25045936.920000002</v>
      </c>
      <c r="F188" s="11">
        <v>58790.7</v>
      </c>
      <c r="G188" s="11">
        <v>205882.52</v>
      </c>
      <c r="H188" s="11">
        <v>0</v>
      </c>
      <c r="I188" s="11">
        <v>377380</v>
      </c>
      <c r="J188" s="11">
        <v>72876473</v>
      </c>
      <c r="K188" s="11">
        <v>26633158.23</v>
      </c>
      <c r="L188" s="11">
        <v>11427940</v>
      </c>
      <c r="M188" s="11">
        <v>20582662.09</v>
      </c>
      <c r="N188" s="116"/>
      <c r="O188" s="13"/>
      <c r="P188" s="112" t="s">
        <v>276</v>
      </c>
    </row>
    <row r="189" spans="1:16" s="2" customFormat="1" ht="19.5" customHeight="1">
      <c r="A189" s="13"/>
      <c r="B189" s="12" t="s">
        <v>9</v>
      </c>
      <c r="C189" s="3"/>
      <c r="E189" s="19">
        <v>17682533.120000001</v>
      </c>
      <c r="F189" s="11">
        <v>19284</v>
      </c>
      <c r="G189" s="11">
        <v>243638.64</v>
      </c>
      <c r="H189" s="11">
        <v>0</v>
      </c>
      <c r="I189" s="11">
        <v>0</v>
      </c>
      <c r="J189" s="11">
        <v>23813874</v>
      </c>
      <c r="K189" s="11">
        <v>18095944.129999999</v>
      </c>
      <c r="L189" s="11">
        <v>3150110</v>
      </c>
      <c r="M189" s="11">
        <v>14334630.5</v>
      </c>
      <c r="N189" s="116"/>
      <c r="O189" s="13"/>
      <c r="P189" s="112" t="s">
        <v>277</v>
      </c>
    </row>
    <row r="190" spans="1:16" s="10" customFormat="1" ht="19.5" customHeight="1">
      <c r="A190" s="13"/>
      <c r="B190" s="20" t="s">
        <v>8</v>
      </c>
      <c r="C190" s="3"/>
      <c r="D190" s="2"/>
      <c r="E190" s="19">
        <v>14313215.52</v>
      </c>
      <c r="F190" s="11">
        <v>134798.5</v>
      </c>
      <c r="G190" s="11">
        <v>96450.39</v>
      </c>
      <c r="H190" s="11">
        <v>0</v>
      </c>
      <c r="I190" s="11">
        <v>570</v>
      </c>
      <c r="J190" s="11">
        <v>15102640</v>
      </c>
      <c r="K190" s="11">
        <v>13607525.550000001</v>
      </c>
      <c r="L190" s="11">
        <v>2273400</v>
      </c>
      <c r="M190" s="11">
        <v>10573929.060000001</v>
      </c>
      <c r="N190" s="116"/>
      <c r="O190" s="13"/>
      <c r="P190" s="112" t="s">
        <v>278</v>
      </c>
    </row>
    <row r="191" spans="1:16" s="10" customFormat="1" ht="19.5" customHeight="1">
      <c r="A191" s="17" t="s">
        <v>7</v>
      </c>
      <c r="B191" s="14"/>
      <c r="C191" s="14"/>
      <c r="D191" s="16"/>
      <c r="E191" s="15">
        <f>E192</f>
        <v>17268364.009999998</v>
      </c>
      <c r="F191" s="15">
        <f>F192</f>
        <v>152650.79999999999</v>
      </c>
      <c r="G191" s="15">
        <f>G192</f>
        <v>138934.09</v>
      </c>
      <c r="H191" s="15">
        <f>H192</f>
        <v>0</v>
      </c>
      <c r="I191" s="15">
        <f>I192</f>
        <v>91582</v>
      </c>
      <c r="J191" s="15">
        <f>J192</f>
        <v>26242708.190000001</v>
      </c>
      <c r="K191" s="15">
        <f>K192</f>
        <v>28372805.810000002</v>
      </c>
      <c r="L191" s="15">
        <f>L192</f>
        <v>6906131.1900000004</v>
      </c>
      <c r="M191" s="15">
        <f>M192</f>
        <v>5901860.9100000001</v>
      </c>
      <c r="N191" s="81"/>
      <c r="O191" s="17" t="s">
        <v>279</v>
      </c>
      <c r="P191" s="65"/>
    </row>
    <row r="192" spans="1:16" s="10" customFormat="1" ht="19.5" customHeight="1">
      <c r="A192" s="13"/>
      <c r="B192" s="13" t="s">
        <v>6</v>
      </c>
      <c r="C192" s="3"/>
      <c r="D192" s="12"/>
      <c r="E192" s="11">
        <v>17268364.009999998</v>
      </c>
      <c r="F192" s="11">
        <v>152650.79999999999</v>
      </c>
      <c r="G192" s="11">
        <v>138934.09</v>
      </c>
      <c r="H192" s="11">
        <v>0</v>
      </c>
      <c r="I192" s="11">
        <v>91582</v>
      </c>
      <c r="J192" s="11">
        <v>26242708.190000001</v>
      </c>
      <c r="K192" s="11">
        <v>28372805.810000002</v>
      </c>
      <c r="L192" s="11">
        <v>6906131.1900000004</v>
      </c>
      <c r="M192" s="11">
        <v>5901860.9100000001</v>
      </c>
      <c r="N192" s="116"/>
      <c r="O192" s="13"/>
      <c r="P192" s="112" t="s">
        <v>280</v>
      </c>
    </row>
    <row r="193" spans="1:16" s="10" customFormat="1" ht="19.5" customHeight="1">
      <c r="A193" s="17" t="s">
        <v>5</v>
      </c>
      <c r="B193" s="17"/>
      <c r="C193" s="14"/>
      <c r="D193" s="16"/>
      <c r="E193" s="15">
        <f>E194</f>
        <v>18537604.650000002</v>
      </c>
      <c r="F193" s="15">
        <f>F194</f>
        <v>407698</v>
      </c>
      <c r="G193" s="15">
        <f>G194</f>
        <v>307739.23</v>
      </c>
      <c r="H193" s="15">
        <f>H194</f>
        <v>0</v>
      </c>
      <c r="I193" s="15">
        <f>I194</f>
        <v>113</v>
      </c>
      <c r="J193" s="15">
        <f>J194</f>
        <v>14839764</v>
      </c>
      <c r="K193" s="15">
        <f>K194</f>
        <v>16272884.640000001</v>
      </c>
      <c r="L193" s="15">
        <f>L194</f>
        <v>4287100</v>
      </c>
      <c r="M193" s="15">
        <f>M194</f>
        <v>8196747.6200000001</v>
      </c>
      <c r="N193" s="81"/>
      <c r="O193" s="17" t="s">
        <v>281</v>
      </c>
      <c r="P193" s="65"/>
    </row>
    <row r="194" spans="1:16" s="10" customFormat="1" ht="19.5" customHeight="1">
      <c r="A194" s="13"/>
      <c r="B194" s="3" t="s">
        <v>4</v>
      </c>
      <c r="C194" s="3"/>
      <c r="D194" s="12"/>
      <c r="E194" s="11">
        <v>18537604.650000002</v>
      </c>
      <c r="F194" s="11">
        <v>407698</v>
      </c>
      <c r="G194" s="11">
        <v>307739.23</v>
      </c>
      <c r="H194" s="11">
        <v>0</v>
      </c>
      <c r="I194" s="11">
        <v>113</v>
      </c>
      <c r="J194" s="11">
        <v>14839764</v>
      </c>
      <c r="K194" s="11">
        <v>16272884.640000001</v>
      </c>
      <c r="L194" s="11">
        <v>4287100</v>
      </c>
      <c r="M194" s="11">
        <v>8196747.6200000001</v>
      </c>
      <c r="N194" s="116"/>
      <c r="O194" s="13"/>
      <c r="P194" s="112" t="s">
        <v>282</v>
      </c>
    </row>
    <row r="195" spans="1:16" s="10" customFormat="1" ht="19.5" customHeight="1">
      <c r="A195" s="17" t="s">
        <v>3</v>
      </c>
      <c r="B195" s="14"/>
      <c r="C195" s="14"/>
      <c r="D195" s="16"/>
      <c r="E195" s="15">
        <f>E196</f>
        <v>23484049.200000003</v>
      </c>
      <c r="F195" s="15">
        <f>F196</f>
        <v>525707.80000000005</v>
      </c>
      <c r="G195" s="15">
        <f>G196</f>
        <v>612080.48</v>
      </c>
      <c r="H195" s="15">
        <f>H196</f>
        <v>0</v>
      </c>
      <c r="I195" s="15">
        <f>I196</f>
        <v>35935</v>
      </c>
      <c r="J195" s="15">
        <f>J196</f>
        <v>18614324</v>
      </c>
      <c r="K195" s="15">
        <f>K196</f>
        <v>20660988.329999998</v>
      </c>
      <c r="L195" s="15">
        <f>L196</f>
        <v>8419350</v>
      </c>
      <c r="M195" s="15">
        <f>M196</f>
        <v>10532455.939999999</v>
      </c>
      <c r="N195" s="81"/>
      <c r="O195" s="17" t="s">
        <v>283</v>
      </c>
      <c r="P195" s="65"/>
    </row>
    <row r="196" spans="1:16" s="2" customFormat="1" ht="19.5" customHeight="1">
      <c r="A196" s="13"/>
      <c r="B196" s="13" t="s">
        <v>2</v>
      </c>
      <c r="C196" s="3"/>
      <c r="D196" s="12"/>
      <c r="E196" s="11">
        <v>23484049.200000003</v>
      </c>
      <c r="F196" s="11">
        <v>525707.80000000005</v>
      </c>
      <c r="G196" s="11">
        <v>612080.48</v>
      </c>
      <c r="H196" s="11">
        <v>0</v>
      </c>
      <c r="I196" s="11">
        <v>35935</v>
      </c>
      <c r="J196" s="11">
        <v>18614324</v>
      </c>
      <c r="K196" s="11">
        <v>20660988.329999998</v>
      </c>
      <c r="L196" s="11">
        <v>8419350</v>
      </c>
      <c r="M196" s="11">
        <v>10532455.939999999</v>
      </c>
      <c r="N196" s="116"/>
      <c r="O196" s="13"/>
      <c r="P196" s="112" t="s">
        <v>284</v>
      </c>
    </row>
    <row r="197" spans="1:16" ht="18.600000000000001" customHeight="1">
      <c r="A197" s="9"/>
      <c r="B197" s="9"/>
      <c r="C197" s="9"/>
      <c r="D197" s="8"/>
      <c r="E197" s="7"/>
      <c r="F197" s="7"/>
      <c r="G197" s="7"/>
      <c r="H197" s="7"/>
      <c r="I197" s="7"/>
      <c r="J197" s="7"/>
      <c r="K197" s="7"/>
      <c r="L197" s="7"/>
      <c r="M197" s="7"/>
      <c r="N197" s="9"/>
      <c r="O197" s="9"/>
      <c r="P197" s="9"/>
    </row>
    <row r="198" spans="1:16" s="2" customFormat="1" ht="19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"/>
    </row>
    <row r="199" spans="1:16" s="2" customFormat="1">
      <c r="B199" s="4" t="s">
        <v>1</v>
      </c>
      <c r="C199" s="4"/>
      <c r="D199" s="4"/>
      <c r="E199" s="4"/>
    </row>
    <row r="200" spans="1:16" ht="15.75" customHeight="1">
      <c r="A200" s="2"/>
      <c r="B200" s="4" t="s">
        <v>0</v>
      </c>
      <c r="C200" s="4"/>
      <c r="D200" s="4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/>
  </sheetData>
  <mergeCells count="39">
    <mergeCell ref="N140:P145"/>
    <mergeCell ref="N171:P176"/>
    <mergeCell ref="E141:J141"/>
    <mergeCell ref="K141:M141"/>
    <mergeCell ref="E140:J140"/>
    <mergeCell ref="E108:J108"/>
    <mergeCell ref="K108:M108"/>
    <mergeCell ref="N6:P11"/>
    <mergeCell ref="O13:P13"/>
    <mergeCell ref="N40:P45"/>
    <mergeCell ref="N75:P80"/>
    <mergeCell ref="N107:P112"/>
    <mergeCell ref="A171:D176"/>
    <mergeCell ref="E171:J171"/>
    <mergeCell ref="K171:M171"/>
    <mergeCell ref="A107:D112"/>
    <mergeCell ref="E107:J107"/>
    <mergeCell ref="A140:D145"/>
    <mergeCell ref="K107:M107"/>
    <mergeCell ref="E172:J172"/>
    <mergeCell ref="K172:M172"/>
    <mergeCell ref="K140:M140"/>
    <mergeCell ref="A40:D45"/>
    <mergeCell ref="E40:J40"/>
    <mergeCell ref="K40:M40"/>
    <mergeCell ref="E41:J41"/>
    <mergeCell ref="K41:M41"/>
    <mergeCell ref="A75:D80"/>
    <mergeCell ref="E75:J75"/>
    <mergeCell ref="K75:M75"/>
    <mergeCell ref="E76:J76"/>
    <mergeCell ref="K76:M76"/>
    <mergeCell ref="A13:D13"/>
    <mergeCell ref="E6:J6"/>
    <mergeCell ref="K6:M6"/>
    <mergeCell ref="A12:D12"/>
    <mergeCell ref="K7:M7"/>
    <mergeCell ref="E7:J7"/>
    <mergeCell ref="A6:D11"/>
  </mergeCells>
  <pageMargins left="0.12" right="0" top="0.59055118110236227" bottom="0.31496062992125984" header="0.51181102362204722" footer="0.43307086614173229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  ปีงบประมาณ 2560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2018-06-20T03:52:01Z</cp:lastPrinted>
  <dcterms:created xsi:type="dcterms:W3CDTF">2018-06-20T03:05:16Z</dcterms:created>
  <dcterms:modified xsi:type="dcterms:W3CDTF">2018-06-20T04:03:18Z</dcterms:modified>
</cp:coreProperties>
</file>