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18.สาขาการคลัง\"/>
    </mc:Choice>
  </mc:AlternateContent>
  <bookViews>
    <workbookView xWindow="0" yWindow="0" windowWidth="20130" windowHeight="7695"/>
  </bookViews>
  <sheets>
    <sheet name="tab0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1" i="1" l="1"/>
  <c r="N51" i="1"/>
  <c r="M51" i="1"/>
  <c r="L51" i="1"/>
  <c r="K51" i="1"/>
  <c r="J51" i="1"/>
  <c r="I51" i="1"/>
  <c r="H51" i="1"/>
  <c r="H10" i="1" s="1"/>
  <c r="G51" i="1"/>
  <c r="F51" i="1"/>
  <c r="E51" i="1"/>
  <c r="D51" i="1"/>
  <c r="C51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O43" i="1"/>
  <c r="O10" i="1" s="1"/>
  <c r="N43" i="1"/>
  <c r="M43" i="1"/>
  <c r="L43" i="1"/>
  <c r="K43" i="1"/>
  <c r="J43" i="1"/>
  <c r="I43" i="1"/>
  <c r="H43" i="1"/>
  <c r="G43" i="1"/>
  <c r="F43" i="1"/>
  <c r="E43" i="1"/>
  <c r="D43" i="1"/>
  <c r="C43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O37" i="1"/>
  <c r="N37" i="1"/>
  <c r="M37" i="1"/>
  <c r="L37" i="1"/>
  <c r="K37" i="1"/>
  <c r="J37" i="1"/>
  <c r="I37" i="1"/>
  <c r="I10" i="1" s="1"/>
  <c r="H37" i="1"/>
  <c r="G37" i="1"/>
  <c r="F37" i="1"/>
  <c r="E37" i="1"/>
  <c r="D37" i="1"/>
  <c r="C37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O25" i="1"/>
  <c r="N25" i="1"/>
  <c r="M25" i="1"/>
  <c r="M10" i="1" s="1"/>
  <c r="L25" i="1"/>
  <c r="K25" i="1"/>
  <c r="J25" i="1"/>
  <c r="I25" i="1"/>
  <c r="H25" i="1"/>
  <c r="G25" i="1"/>
  <c r="F25" i="1"/>
  <c r="E25" i="1"/>
  <c r="E10" i="1" s="1"/>
  <c r="D25" i="1"/>
  <c r="C25" i="1"/>
  <c r="O21" i="1"/>
  <c r="N21" i="1"/>
  <c r="M21" i="1"/>
  <c r="L21" i="1"/>
  <c r="K21" i="1"/>
  <c r="J21" i="1"/>
  <c r="J10" i="1" s="1"/>
  <c r="I21" i="1"/>
  <c r="H21" i="1"/>
  <c r="G21" i="1"/>
  <c r="F21" i="1"/>
  <c r="E21" i="1"/>
  <c r="D21" i="1"/>
  <c r="C21" i="1"/>
  <c r="N18" i="1"/>
  <c r="N10" i="1" s="1"/>
  <c r="M18" i="1"/>
  <c r="L18" i="1"/>
  <c r="K18" i="1"/>
  <c r="J18" i="1"/>
  <c r="I18" i="1"/>
  <c r="H18" i="1"/>
  <c r="G18" i="1"/>
  <c r="F18" i="1"/>
  <c r="F10" i="1" s="1"/>
  <c r="E18" i="1"/>
  <c r="D18" i="1"/>
  <c r="C18" i="1"/>
  <c r="O11" i="1"/>
  <c r="N11" i="1"/>
  <c r="M11" i="1"/>
  <c r="L11" i="1"/>
  <c r="K11" i="1"/>
  <c r="K10" i="1" s="1"/>
  <c r="J11" i="1"/>
  <c r="I11" i="1"/>
  <c r="H11" i="1"/>
  <c r="G11" i="1"/>
  <c r="F11" i="1"/>
  <c r="E11" i="1"/>
  <c r="D11" i="1"/>
  <c r="C11" i="1"/>
  <c r="C10" i="1" s="1"/>
  <c r="L10" i="1" l="1"/>
  <c r="G10" i="1"/>
  <c r="D10" i="1"/>
</calcChain>
</file>

<file path=xl/sharedStrings.xml><?xml version="1.0" encoding="utf-8"?>
<sst xmlns="http://schemas.openxmlformats.org/spreadsheetml/2006/main" count="199" uniqueCount="136">
  <si>
    <t>Total</t>
  </si>
  <si>
    <t>Others</t>
  </si>
  <si>
    <t>-</t>
  </si>
  <si>
    <t>อื่น ๆ</t>
  </si>
  <si>
    <t>รวมยอด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</si>
  <si>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</si>
  <si>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</si>
  <si>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</si>
  <si>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</si>
  <si>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</si>
  <si>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</si>
  <si>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</si>
  <si>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</si>
  <si>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</si>
  <si>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</si>
  <si>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อำเภอผาขาว</t>
  </si>
  <si>
    <t>อำเภอเอราวัณ</t>
  </si>
  <si>
    <t>อำเภอหนองหิน</t>
  </si>
  <si>
    <t>ภาษีอากร</t>
  </si>
  <si>
    <t>ทรัพย์สิน</t>
  </si>
  <si>
    <t>Property</t>
  </si>
  <si>
    <t>Miscellaneous</t>
  </si>
  <si>
    <t>เงินอุดหนุน</t>
  </si>
  <si>
    <t>Subsidies</t>
  </si>
  <si>
    <t>งบกลาง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</si>
  <si>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</si>
  <si>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</si>
  <si>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</si>
  <si>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</si>
  <si>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</si>
  <si>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</si>
  <si>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</si>
  <si>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ตาราง 19.2  รายรับ และรายจ่ายจริงของเทศบาล จำแนกตามประเภท เป็นรายอำเภอ และเทศบาล ปีงบประมาณ 2559</t>
  </si>
  <si>
    <t>Table 19.2  Actual Revenue and Expenditure of Municipality by Type, District and Municipality: Fiscal Year 2016</t>
  </si>
  <si>
    <t>(บาท  Baht)</t>
  </si>
  <si>
    <t>อำเภอ/เทศบาล</t>
  </si>
  <si>
    <t xml:space="preserve">รายได้ </t>
  </si>
  <si>
    <t>รายจ่าย</t>
  </si>
  <si>
    <t>District/municipality</t>
  </si>
  <si>
    <t>Revenue</t>
  </si>
  <si>
    <t>Expenditure</t>
  </si>
  <si>
    <t>ค่าธรรมเนียม</t>
  </si>
  <si>
    <t>ใบอนุญาต</t>
  </si>
  <si>
    <t>สาธารณูปโภค</t>
  </si>
  <si>
    <t>Taxes and</t>
  </si>
  <si>
    <t xml:space="preserve"> และค่าปรับ</t>
  </si>
  <si>
    <t>และการพาณิชย์</t>
  </si>
  <si>
    <t>duties</t>
  </si>
  <si>
    <t>Fees, License-</t>
  </si>
  <si>
    <t>Public utilities</t>
  </si>
  <si>
    <t>เบ็ดเตล็ด</t>
  </si>
  <si>
    <t>Central</t>
  </si>
  <si>
    <t>รายจ่ายอื่นๆ</t>
  </si>
  <si>
    <t xml:space="preserve"> fees and fines</t>
  </si>
  <si>
    <t>and commerce</t>
  </si>
  <si>
    <t>fund</t>
  </si>
  <si>
    <t>Mueang Loei District</t>
  </si>
  <si>
    <t>เทศบาลเมืองเลย</t>
  </si>
  <si>
    <t>Loei Town Municipality</t>
  </si>
  <si>
    <t>เทศบาลตำบลนาอ้อ</t>
  </si>
  <si>
    <t>Na-o Subdistrict Municipality</t>
  </si>
  <si>
    <t>เทศบาลตำบลน้ำสวย</t>
  </si>
  <si>
    <t>Nam Suai Subdistrict Municipality</t>
  </si>
  <si>
    <t>เทศบาลตำบลนาอาน</t>
  </si>
  <si>
    <t>Na-an Subdistrict Municipality</t>
  </si>
  <si>
    <t>เทศบาลตำบลนาโป่ง</t>
  </si>
  <si>
    <t>Na Pong Subdistrict Municipality</t>
  </si>
  <si>
    <t>เทศบาลตำบลนาดินดำ</t>
  </si>
  <si>
    <t>2429.000.00</t>
  </si>
  <si>
    <t>Na Din Dam Subdistrict Municipality</t>
  </si>
  <si>
    <t>Na Duang District</t>
  </si>
  <si>
    <t>เทศบาลตำบลนาด้วง</t>
  </si>
  <si>
    <t>Na Duang Subdistrict Municipality</t>
  </si>
  <si>
    <t>เทศบาลตำบลนาดอกคำ</t>
  </si>
  <si>
    <t>Na Dok Kham Subdistrict Municipality</t>
  </si>
  <si>
    <t>Chiang Khan District</t>
  </si>
  <si>
    <t>เทศบาลตำบลเชียงคาน</t>
  </si>
  <si>
    <t>4750.000.00</t>
  </si>
  <si>
    <t>Chiang Khan Subdistrict Municipality</t>
  </si>
  <si>
    <t>เทศบาลตำบลเขาแก้ว</t>
  </si>
  <si>
    <t>Khao Kaeo Subdistrict Municipality</t>
  </si>
  <si>
    <t>เทศบาลตำบลธาตุ</t>
  </si>
  <si>
    <t>Tard Subdistrict Municipality</t>
  </si>
  <si>
    <t>Pak Chom District</t>
  </si>
  <si>
    <t>เทศบาลตำบลเชียงกลม</t>
  </si>
  <si>
    <t>Chiang Klom Subdistrict Municipality</t>
  </si>
  <si>
    <t>เทศบาลตำบลปากชม</t>
  </si>
  <si>
    <t>Pak Chom Subdistrict Municipality</t>
  </si>
  <si>
    <t>เทศบาลตำบลคอนสา</t>
  </si>
  <si>
    <t>361.356.90</t>
  </si>
  <si>
    <t>261.962.00</t>
  </si>
  <si>
    <t>14597.151.00</t>
  </si>
  <si>
    <t>Khon Sa Subdistrict Municipality</t>
  </si>
  <si>
    <t>Dan Sai District</t>
  </si>
  <si>
    <t>เทศบาลตำบลด่านซ้าย</t>
  </si>
  <si>
    <t>Dan Sai Subdistrict Municipality</t>
  </si>
  <si>
    <t>เทศบาลตำบลศรีสองรัก</t>
  </si>
  <si>
    <t>Si Song Rak Subdistrict Municipality</t>
  </si>
  <si>
    <t>Na Haeo District</t>
  </si>
  <si>
    <t>เทศบาลตำบลนาแห้ว</t>
  </si>
  <si>
    <t>Na Haeo Subdistrict Municipality</t>
  </si>
  <si>
    <t>Phu Ruea District</t>
  </si>
  <si>
    <t>เทศบาลตำบลภูเรือ</t>
  </si>
  <si>
    <t>Phu Ruea Subdistrict Municipality</t>
  </si>
  <si>
    <t>เทศบาลตำบลร่องจิก</t>
  </si>
  <si>
    <t>Rong Jig Subdistrict Municipality</t>
  </si>
  <si>
    <t>Tha Li District</t>
  </si>
  <si>
    <t>เทศบาลตำบลท่าลี่</t>
  </si>
  <si>
    <t>Tha Li Subdistrict Municipality</t>
  </si>
  <si>
    <t xml:space="preserve"> Wang Saphung District</t>
  </si>
  <si>
    <t>เทศบาลเมืองวังสะพุง</t>
  </si>
  <si>
    <t>Wang Saphung Town Municipality</t>
  </si>
  <si>
    <t>เทศบาลศรีสงคราม</t>
  </si>
  <si>
    <t>Sesongcam Subdistrict Municipality</t>
  </si>
  <si>
    <t>เทศบาลตำบลปากปวน</t>
  </si>
  <si>
    <t>Pak Poan Subdistrict Municipality</t>
  </si>
  <si>
    <t xml:space="preserve"> Phu Kradeng District</t>
  </si>
  <si>
    <t>เทศบาลตำบลภูกระดึง</t>
  </si>
  <si>
    <t>Phu Kradueng Subdistrict Municipality</t>
  </si>
  <si>
    <t xml:space="preserve"> Pha Khao District</t>
  </si>
  <si>
    <t>เทศบาลตำบลโนนปอแดง</t>
  </si>
  <si>
    <t>Non Podang Subdistrict Municipality</t>
  </si>
  <si>
    <t>เทศบาลตำบลท่าช้างคล้อง</t>
  </si>
  <si>
    <t>...</t>
  </si>
  <si>
    <t>Tha ChangKlorng Subdistrict Municipality</t>
  </si>
  <si>
    <t xml:space="preserve"> Erawan District</t>
  </si>
  <si>
    <t>เทศบาลตำบลผาอินทร์แปลง</t>
  </si>
  <si>
    <t>360.490.01</t>
  </si>
  <si>
    <t>Pa Inpang Subdistrict Municipality</t>
  </si>
  <si>
    <t>เทศบาลตำบลเอราวัณ</t>
  </si>
  <si>
    <t>Erawan Subdistrict Municipality</t>
  </si>
  <si>
    <t xml:space="preserve"> Nong Hin District</t>
  </si>
  <si>
    <t>เทศบาลตำบลหนองหิน</t>
  </si>
  <si>
    <t>Nong Hin Subdistrict Municipality</t>
  </si>
  <si>
    <t xml:space="preserve">     ที่มา:  สำนักงานส่งเสริมการปกครองท้องถิ่นจังหวัดเลย</t>
  </si>
  <si>
    <t xml:space="preserve"> Source:  Loei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</si>
</sst>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4"/>
      <name val="Cordia New"/>
      <family val="2"/>
    </font>
    <font>
      <sz val="16"/>
      <name val="Angsana New"/>
      <family val="1"/>
    </font>
    <font>
      <sz val="16"/>
      <color theme="1"/>
      <name val="TH SarabunPSK"/>
      <family val="2"/>
    </font>
    <font>
      <sz val="12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/>
  </cellStyleXfs>
  <cellXfs count="84">
    <xf numFmtId="0" fontId="0" fillId="0" borderId="0" xfId="0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2" borderId="0" xfId="0" applyFont="1" applyFill="1" applyAlignment="1"/>
    <xf numFmtId="0" fontId="1" fillId="2" borderId="0" xfId="0" applyFont="1" applyFill="1" applyBorder="1" applyAlignment="1"/>
    <xf numFmtId="0" fontId="2" fillId="2" borderId="0" xfId="0" applyFont="1" applyFill="1" applyAlignment="1">
      <alignment wrapText="1"/>
    </xf>
    <xf numFmtId="0" fontId="2" fillId="2" borderId="0" xfId="0" applyFont="1" applyFill="1" applyAlignment="1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/>
    </xf>
    <xf numFmtId="0" fontId="2" fillId="2" borderId="0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 applyBorder="1" applyAlignment="1">
      <alignment horizontal="left"/>
    </xf>
    <xf numFmtId="0" fontId="6" fillId="2" borderId="0" xfId="0" applyFont="1" applyFill="1" applyBorder="1" applyAlignment="1"/>
    <xf numFmtId="0" fontId="8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10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4" fontId="2" fillId="2" borderId="8" xfId="0" applyNumberFormat="1" applyFont="1" applyFill="1" applyBorder="1" applyAlignment="1">
      <alignment horizontal="right" vertical="center"/>
    </xf>
    <xf numFmtId="4" fontId="2" fillId="2" borderId="11" xfId="0" applyNumberFormat="1" applyFont="1" applyFill="1" applyBorder="1" applyAlignment="1">
      <alignment horizontal="right" vertical="center"/>
    </xf>
    <xf numFmtId="0" fontId="1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9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5" xfId="0" applyFont="1" applyFill="1" applyBorder="1" applyAlignment="1"/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shrinkToFit="1"/>
    </xf>
    <xf numFmtId="0" fontId="2" fillId="2" borderId="0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shrinkToFit="1"/>
    </xf>
    <xf numFmtId="0" fontId="2" fillId="2" borderId="9" xfId="0" applyFont="1" applyFill="1" applyBorder="1" applyAlignment="1">
      <alignment vertical="center" shrinkToFit="1"/>
    </xf>
    <xf numFmtId="0" fontId="2" fillId="2" borderId="0" xfId="0" applyFont="1" applyFill="1" applyBorder="1" applyAlignment="1">
      <alignment vertical="center" shrinkToFit="1"/>
    </xf>
    <xf numFmtId="0" fontId="2" fillId="2" borderId="7" xfId="0" applyFont="1" applyFill="1" applyBorder="1" applyAlignment="1">
      <alignment vertical="center" shrinkToFit="1"/>
    </xf>
    <xf numFmtId="0" fontId="2" fillId="2" borderId="10" xfId="0" applyFont="1" applyFill="1" applyBorder="1" applyAlignment="1">
      <alignment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4" fontId="1" fillId="2" borderId="6" xfId="0" applyNumberFormat="1" applyFont="1" applyFill="1" applyBorder="1" applyAlignment="1">
      <alignment horizontal="right" indent="1"/>
    </xf>
    <xf numFmtId="4" fontId="1" fillId="2" borderId="6" xfId="0" applyNumberFormat="1" applyFont="1" applyFill="1" applyBorder="1" applyAlignment="1">
      <alignment horizontal="right" wrapText="1" indent="1"/>
    </xf>
    <xf numFmtId="4" fontId="2" fillId="0" borderId="6" xfId="0" applyNumberFormat="1" applyFont="1" applyBorder="1" applyAlignment="1">
      <alignment horizontal="right" wrapText="1" indent="1"/>
    </xf>
    <xf numFmtId="4" fontId="2" fillId="2" borderId="6" xfId="0" applyNumberFormat="1" applyFont="1" applyFill="1" applyBorder="1" applyAlignment="1">
      <alignment horizontal="right" wrapText="1" indent="1"/>
    </xf>
    <xf numFmtId="4" fontId="2" fillId="2" borderId="12" xfId="0" applyNumberFormat="1" applyFont="1" applyFill="1" applyBorder="1" applyAlignment="1">
      <alignment horizontal="right" wrapText="1" indent="1"/>
    </xf>
    <xf numFmtId="3" fontId="2" fillId="2" borderId="6" xfId="0" applyNumberFormat="1" applyFont="1" applyFill="1" applyBorder="1" applyAlignment="1">
      <alignment horizontal="right" wrapText="1" indent="1"/>
    </xf>
    <xf numFmtId="0" fontId="2" fillId="2" borderId="6" xfId="0" applyFont="1" applyFill="1" applyBorder="1" applyAlignment="1">
      <alignment horizontal="right" wrapText="1" indent="1"/>
    </xf>
    <xf numFmtId="4" fontId="1" fillId="2" borderId="5" xfId="0" applyNumberFormat="1" applyFont="1" applyFill="1" applyBorder="1" applyAlignment="1">
      <alignment horizontal="right" wrapText="1" indent="1"/>
    </xf>
    <xf numFmtId="4" fontId="2" fillId="2" borderId="5" xfId="0" applyNumberFormat="1" applyFont="1" applyFill="1" applyBorder="1" applyAlignment="1">
      <alignment horizontal="right" wrapText="1" indent="1"/>
    </xf>
    <xf numFmtId="4" fontId="2" fillId="0" borderId="5" xfId="0" applyNumberFormat="1" applyFont="1" applyBorder="1" applyAlignment="1">
      <alignment horizontal="right" wrapText="1" indent="1"/>
    </xf>
    <xf numFmtId="0" fontId="2" fillId="0" borderId="6" xfId="0" applyFont="1" applyBorder="1" applyAlignment="1">
      <alignment horizontal="right" wrapText="1" indent="1"/>
    </xf>
    <xf numFmtId="3" fontId="2" fillId="0" borderId="6" xfId="0" applyNumberFormat="1" applyFont="1" applyBorder="1" applyAlignment="1">
      <alignment horizontal="right" wrapText="1" indent="1"/>
    </xf>
  </cellXfs>
  <cellStyles count="3">
    <cellStyle name="Comma 2" xfId="1"/>
    <cellStyle name="Normal_เินรัาเินให้สินเ่อรายัหวั-ึ้นweb-เม.ย.47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409576</xdr:colOff>
      <xdr:row>27</xdr:row>
      <xdr:rowOff>133350</xdr:rowOff>
    </xdr:from>
    <xdr:to>
      <xdr:col>15</xdr:col>
      <xdr:colOff>409576</xdr:colOff>
      <xdr:row>28</xdr:row>
      <xdr:rowOff>228600</xdr:rowOff>
    </xdr:to>
    <xdr:sp macro="" textlink="">
      <xdr:nvSpPr>
        <xdr:cNvPr id="2" name="Text Box 3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737647" y="8583386"/>
          <a:ext cx="0" cy="3401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19050</xdr:colOff>
      <xdr:row>27</xdr:row>
      <xdr:rowOff>104775</xdr:rowOff>
    </xdr:from>
    <xdr:to>
      <xdr:col>15</xdr:col>
      <xdr:colOff>19050</xdr:colOff>
      <xdr:row>28</xdr:row>
      <xdr:rowOff>219075</xdr:rowOff>
    </xdr:to>
    <xdr:sp macro="" textlink="">
      <xdr:nvSpPr>
        <xdr:cNvPr id="3" name="Text Box 4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2220575" y="12744450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455840</xdr:colOff>
      <xdr:row>17</xdr:row>
      <xdr:rowOff>137527</xdr:rowOff>
    </xdr:from>
    <xdr:to>
      <xdr:col>15</xdr:col>
      <xdr:colOff>455840</xdr:colOff>
      <xdr:row>18</xdr:row>
      <xdr:rowOff>13607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12783911" y="5811706"/>
          <a:ext cx="0" cy="2298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664029</xdr:colOff>
      <xdr:row>17</xdr:row>
      <xdr:rowOff>95345</xdr:rowOff>
    </xdr:from>
    <xdr:to>
      <xdr:col>15</xdr:col>
      <xdr:colOff>664029</xdr:colOff>
      <xdr:row>18</xdr:row>
      <xdr:rowOff>0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2992100" y="5769524"/>
          <a:ext cx="0" cy="258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28575</xdr:colOff>
      <xdr:row>28</xdr:row>
      <xdr:rowOff>133350</xdr:rowOff>
    </xdr:from>
    <xdr:to>
      <xdr:col>15</xdr:col>
      <xdr:colOff>28575</xdr:colOff>
      <xdr:row>31</xdr:row>
      <xdr:rowOff>228600</xdr:rowOff>
    </xdr:to>
    <xdr:sp macro="" textlink="">
      <xdr:nvSpPr>
        <xdr:cNvPr id="6" name="Text Box 3"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12230100" y="12896850"/>
          <a:ext cx="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19050</xdr:colOff>
      <xdr:row>28</xdr:row>
      <xdr:rowOff>104775</xdr:rowOff>
    </xdr:from>
    <xdr:to>
      <xdr:col>15</xdr:col>
      <xdr:colOff>19050</xdr:colOff>
      <xdr:row>31</xdr:row>
      <xdr:rowOff>219075</xdr:rowOff>
    </xdr:to>
    <xdr:sp macro="" textlink="">
      <xdr:nvSpPr>
        <xdr:cNvPr id="7" name="Text Box 4">
          <a:extLst>
            <a:ext uri="{FF2B5EF4-FFF2-40B4-BE49-F238E27FC236}">
              <a16:creationId xmlns=""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12220575" y="1286827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28575</xdr:colOff>
      <xdr:row>28</xdr:row>
      <xdr:rowOff>133350</xdr:rowOff>
    </xdr:from>
    <xdr:to>
      <xdr:col>15</xdr:col>
      <xdr:colOff>28575</xdr:colOff>
      <xdr:row>29</xdr:row>
      <xdr:rowOff>228600</xdr:rowOff>
    </xdr:to>
    <xdr:sp macro="" textlink="">
      <xdr:nvSpPr>
        <xdr:cNvPr id="8" name="Text Box 3">
          <a:extLst>
            <a:ext uri="{FF2B5EF4-FFF2-40B4-BE49-F238E27FC236}">
              <a16:creationId xmlns=""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12230100" y="1289685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19050</xdr:colOff>
      <xdr:row>28</xdr:row>
      <xdr:rowOff>104775</xdr:rowOff>
    </xdr:from>
    <xdr:to>
      <xdr:col>15</xdr:col>
      <xdr:colOff>19050</xdr:colOff>
      <xdr:row>29</xdr:row>
      <xdr:rowOff>219075</xdr:rowOff>
    </xdr:to>
    <xdr:sp macro="" textlink="">
      <xdr:nvSpPr>
        <xdr:cNvPr id="9" name="Text Box 4">
          <a:extLst>
            <a:ext uri="{FF2B5EF4-FFF2-40B4-BE49-F238E27FC236}">
              <a16:creationId xmlns=""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12220575" y="1286827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28575</xdr:colOff>
      <xdr:row>29</xdr:row>
      <xdr:rowOff>133350</xdr:rowOff>
    </xdr:from>
    <xdr:to>
      <xdr:col>15</xdr:col>
      <xdr:colOff>28575</xdr:colOff>
      <xdr:row>30</xdr:row>
      <xdr:rowOff>228600</xdr:rowOff>
    </xdr:to>
    <xdr:sp macro="" textlink="">
      <xdr:nvSpPr>
        <xdr:cNvPr id="10" name="Text Box 3">
          <a:extLst>
            <a:ext uri="{FF2B5EF4-FFF2-40B4-BE49-F238E27FC236}">
              <a16:creationId xmlns=""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12230100" y="1316355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19050</xdr:colOff>
      <xdr:row>29</xdr:row>
      <xdr:rowOff>104775</xdr:rowOff>
    </xdr:from>
    <xdr:to>
      <xdr:col>15</xdr:col>
      <xdr:colOff>19050</xdr:colOff>
      <xdr:row>30</xdr:row>
      <xdr:rowOff>219075</xdr:rowOff>
    </xdr:to>
    <xdr:sp macro="" textlink="">
      <xdr:nvSpPr>
        <xdr:cNvPr id="11" name="Text Box 4">
          <a:extLst>
            <a:ext uri="{FF2B5EF4-FFF2-40B4-BE49-F238E27FC236}">
              <a16:creationId xmlns=""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12220575" y="1313497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showGridLines="0" tabSelected="1" zoomScale="55" zoomScaleNormal="55" workbookViewId="0">
      <selection activeCell="C2" sqref="C2"/>
    </sheetView>
  </sheetViews>
  <sheetFormatPr defaultColWidth="11.375" defaultRowHeight="18.75"/>
  <cols>
    <col min="1" max="1" width="2.25" style="8" customWidth="1"/>
    <col min="2" max="2" width="16.875" style="8" customWidth="1"/>
    <col min="3" max="15" width="19" style="7" customWidth="1"/>
    <col min="16" max="16" width="2.25" style="9" customWidth="1"/>
    <col min="17" max="17" width="25.5" style="9" customWidth="1"/>
    <col min="18" max="18" width="0.625" style="7" customWidth="1"/>
    <col min="19" max="19" width="6.375" style="7" customWidth="1"/>
    <col min="20" max="23" width="3.375" style="7" customWidth="1"/>
    <col min="24" max="16384" width="11.375" style="7"/>
  </cols>
  <sheetData>
    <row r="1" spans="1:21" s="4" customFormat="1" ht="26.25" customHeight="1">
      <c r="A1" s="2"/>
      <c r="B1" s="3" t="s">
        <v>32</v>
      </c>
      <c r="P1" s="5"/>
      <c r="Q1" s="5"/>
    </row>
    <row r="2" spans="1:21" s="2" customFormat="1" ht="26.25" customHeight="1">
      <c r="B2" s="3" t="s">
        <v>33</v>
      </c>
      <c r="P2" s="3"/>
      <c r="Q2" s="6" t="s">
        <v>34</v>
      </c>
    </row>
    <row r="3" spans="1:21" s="10" customFormat="1" ht="27.75" customHeight="1">
      <c r="A3" s="55" t="s">
        <v>35</v>
      </c>
      <c r="B3" s="55"/>
      <c r="C3" s="58" t="s">
        <v>36</v>
      </c>
      <c r="D3" s="55"/>
      <c r="E3" s="55"/>
      <c r="F3" s="55"/>
      <c r="G3" s="55"/>
      <c r="H3" s="55"/>
      <c r="I3" s="59"/>
      <c r="J3" s="60" t="s">
        <v>37</v>
      </c>
      <c r="K3" s="61"/>
      <c r="L3" s="61"/>
      <c r="M3" s="61"/>
      <c r="N3" s="61"/>
      <c r="O3" s="61"/>
      <c r="P3" s="58" t="s">
        <v>38</v>
      </c>
      <c r="Q3" s="62"/>
    </row>
    <row r="4" spans="1:21" s="10" customFormat="1" ht="24" customHeight="1">
      <c r="A4" s="56"/>
      <c r="B4" s="56"/>
      <c r="C4" s="67" t="s">
        <v>39</v>
      </c>
      <c r="D4" s="57"/>
      <c r="E4" s="57"/>
      <c r="F4" s="57"/>
      <c r="G4" s="57"/>
      <c r="H4" s="57"/>
      <c r="I4" s="68"/>
      <c r="J4" s="69" t="s">
        <v>40</v>
      </c>
      <c r="K4" s="70"/>
      <c r="L4" s="70"/>
      <c r="M4" s="70"/>
      <c r="N4" s="70"/>
      <c r="O4" s="70"/>
      <c r="P4" s="63"/>
      <c r="Q4" s="64"/>
    </row>
    <row r="5" spans="1:21" s="10" customFormat="1" ht="24">
      <c r="A5" s="56"/>
      <c r="B5" s="56"/>
      <c r="C5" s="11"/>
      <c r="D5" s="12" t="s">
        <v>41</v>
      </c>
      <c r="E5" s="12"/>
      <c r="F5" s="12"/>
      <c r="G5" s="12"/>
      <c r="I5" s="13"/>
      <c r="J5" s="14"/>
      <c r="K5" s="14"/>
      <c r="L5" s="14"/>
      <c r="M5" s="14"/>
      <c r="N5" s="14"/>
      <c r="O5" s="14"/>
      <c r="P5" s="63"/>
      <c r="Q5" s="64"/>
      <c r="T5" s="15"/>
      <c r="U5" s="15"/>
    </row>
    <row r="6" spans="1:21" s="10" customFormat="1" ht="27.75" customHeight="1">
      <c r="A6" s="56"/>
      <c r="B6" s="56"/>
      <c r="C6" s="12" t="s">
        <v>18</v>
      </c>
      <c r="D6" s="12" t="s">
        <v>42</v>
      </c>
      <c r="E6" s="12"/>
      <c r="F6" s="12" t="s">
        <v>43</v>
      </c>
      <c r="G6" s="12"/>
      <c r="H6" s="14"/>
      <c r="I6" s="12"/>
      <c r="J6" s="14"/>
      <c r="K6" s="14"/>
      <c r="L6" s="14"/>
      <c r="M6" s="14"/>
      <c r="N6" s="14"/>
      <c r="O6" s="14"/>
      <c r="P6" s="63"/>
      <c r="Q6" s="64"/>
      <c r="T6" s="15"/>
      <c r="U6" s="15"/>
    </row>
    <row r="7" spans="1:21" s="10" customFormat="1" ht="27.75" customHeight="1">
      <c r="A7" s="56"/>
      <c r="B7" s="56"/>
      <c r="C7" s="12" t="s">
        <v>44</v>
      </c>
      <c r="D7" s="12" t="s">
        <v>45</v>
      </c>
      <c r="E7" s="12"/>
      <c r="F7" s="16" t="s">
        <v>46</v>
      </c>
      <c r="G7" s="12"/>
      <c r="H7" s="14"/>
      <c r="I7" s="12"/>
      <c r="J7" s="14" t="s">
        <v>24</v>
      </c>
      <c r="K7" s="14"/>
      <c r="L7" s="14"/>
      <c r="M7" s="14"/>
      <c r="N7" s="14"/>
      <c r="O7" s="14"/>
      <c r="P7" s="63"/>
      <c r="Q7" s="64"/>
      <c r="T7" s="15"/>
      <c r="U7" s="15"/>
    </row>
    <row r="8" spans="1:21" s="10" customFormat="1" ht="27.75" customHeight="1">
      <c r="A8" s="56"/>
      <c r="B8" s="56"/>
      <c r="C8" s="12" t="s">
        <v>47</v>
      </c>
      <c r="D8" s="15" t="s">
        <v>48</v>
      </c>
      <c r="E8" s="12" t="s">
        <v>19</v>
      </c>
      <c r="F8" s="15" t="s">
        <v>49</v>
      </c>
      <c r="G8" s="12" t="s">
        <v>50</v>
      </c>
      <c r="H8" s="14" t="s">
        <v>22</v>
      </c>
      <c r="I8" s="12" t="s">
        <v>3</v>
      </c>
      <c r="J8" s="14" t="s">
        <v>51</v>
      </c>
      <c r="K8" s="14" t="s">
        <v>25</v>
      </c>
      <c r="L8" s="14" t="s">
        <v>27</v>
      </c>
      <c r="M8" s="14" t="s">
        <v>29</v>
      </c>
      <c r="N8" s="14" t="s">
        <v>31</v>
      </c>
      <c r="O8" s="14" t="s">
        <v>52</v>
      </c>
      <c r="P8" s="63"/>
      <c r="Q8" s="64"/>
      <c r="T8" s="15"/>
      <c r="U8" s="15"/>
    </row>
    <row r="9" spans="1:21" s="10" customFormat="1" ht="27.75" customHeight="1">
      <c r="A9" s="57"/>
      <c r="B9" s="57"/>
      <c r="C9" s="17" t="s">
        <v>47</v>
      </c>
      <c r="D9" s="17" t="s">
        <v>53</v>
      </c>
      <c r="E9" s="17" t="s">
        <v>20</v>
      </c>
      <c r="F9" s="17" t="s">
        <v>54</v>
      </c>
      <c r="G9" s="17" t="s">
        <v>21</v>
      </c>
      <c r="H9" s="18" t="s">
        <v>23</v>
      </c>
      <c r="I9" s="17" t="s">
        <v>1</v>
      </c>
      <c r="J9" s="18" t="s">
        <v>55</v>
      </c>
      <c r="K9" s="18" t="s">
        <v>26</v>
      </c>
      <c r="L9" s="18" t="s">
        <v>28</v>
      </c>
      <c r="M9" s="18" t="s">
        <v>30</v>
      </c>
      <c r="N9" s="18" t="s">
        <v>23</v>
      </c>
      <c r="O9" s="17" t="s">
        <v>1</v>
      </c>
      <c r="P9" s="65"/>
      <c r="Q9" s="66"/>
      <c r="T9" s="15"/>
      <c r="U9" s="15"/>
    </row>
    <row r="10" spans="1:21" s="19" customFormat="1" ht="27.75" customHeight="1">
      <c r="A10" s="71" t="s">
        <v>4</v>
      </c>
      <c r="B10" s="71"/>
      <c r="C10" s="72">
        <f>SUM(C11+C18+C21+C25+C32+C37+C39+C43+C45+C48+C51+C29+C34)</f>
        <v>341803246.47000003</v>
      </c>
      <c r="D10" s="72">
        <f t="shared" ref="D10:O10" si="0">SUM(D11+D18+D21+D25+D32+D37+D39+D43+D45+D48+D51+D29)</f>
        <v>27954694.450000003</v>
      </c>
      <c r="E10" s="72">
        <f t="shared" si="0"/>
        <v>27233228.859999999</v>
      </c>
      <c r="F10" s="72">
        <f t="shared" si="0"/>
        <v>9059283.8099999987</v>
      </c>
      <c r="G10" s="72">
        <f t="shared" si="0"/>
        <v>4650983.5099999988</v>
      </c>
      <c r="H10" s="72">
        <f t="shared" si="0"/>
        <v>782760818.00999999</v>
      </c>
      <c r="I10" s="72">
        <f t="shared" si="0"/>
        <v>252521180.51000005</v>
      </c>
      <c r="J10" s="72">
        <f t="shared" si="0"/>
        <v>345283744.21999997</v>
      </c>
      <c r="K10" s="72">
        <f t="shared" si="0"/>
        <v>542840236.58999991</v>
      </c>
      <c r="L10" s="72">
        <f t="shared" si="0"/>
        <v>497591998.62</v>
      </c>
      <c r="M10" s="72">
        <f t="shared" si="0"/>
        <v>151130007.51999998</v>
      </c>
      <c r="N10" s="72">
        <f t="shared" si="0"/>
        <v>62503681.950000003</v>
      </c>
      <c r="O10" s="72">
        <f t="shared" si="0"/>
        <v>7588168.9800000004</v>
      </c>
      <c r="P10" s="71" t="s">
        <v>0</v>
      </c>
      <c r="Q10" s="71"/>
      <c r="T10" s="20"/>
      <c r="U10" s="20"/>
    </row>
    <row r="11" spans="1:21" s="19" customFormat="1" ht="30" customHeight="1">
      <c r="A11" s="52" t="s">
        <v>5</v>
      </c>
      <c r="B11" s="52"/>
      <c r="C11" s="73">
        <f>SUM(C12:C17)</f>
        <v>131857685.86000001</v>
      </c>
      <c r="D11" s="73">
        <f t="shared" ref="D11:O11" si="1">SUM(D12:D17)</f>
        <v>18219422.900000002</v>
      </c>
      <c r="E11" s="73">
        <f t="shared" si="1"/>
        <v>12528165.050000001</v>
      </c>
      <c r="F11" s="73">
        <f t="shared" si="1"/>
        <v>6788391.8099999996</v>
      </c>
      <c r="G11" s="73">
        <f t="shared" si="1"/>
        <v>2197118.4299999997</v>
      </c>
      <c r="H11" s="73">
        <f t="shared" si="1"/>
        <v>264288680.58999997</v>
      </c>
      <c r="I11" s="73">
        <f t="shared" si="1"/>
        <v>25438502.960000001</v>
      </c>
      <c r="J11" s="73">
        <f t="shared" si="1"/>
        <v>139541021.56</v>
      </c>
      <c r="K11" s="73">
        <f t="shared" si="1"/>
        <v>222796344.62</v>
      </c>
      <c r="L11" s="73">
        <f t="shared" si="1"/>
        <v>141741277.5</v>
      </c>
      <c r="M11" s="73">
        <f t="shared" si="1"/>
        <v>47682930.740000002</v>
      </c>
      <c r="N11" s="73">
        <f t="shared" si="1"/>
        <v>21218010.280000001</v>
      </c>
      <c r="O11" s="73">
        <f t="shared" si="1"/>
        <v>1743000</v>
      </c>
      <c r="P11" s="46" t="s">
        <v>56</v>
      </c>
      <c r="Q11" s="47"/>
      <c r="T11" s="20"/>
      <c r="U11" s="20"/>
    </row>
    <row r="12" spans="1:21" s="22" customFormat="1" ht="30" customHeight="1">
      <c r="A12" s="53" t="s">
        <v>57</v>
      </c>
      <c r="B12" s="53"/>
      <c r="C12" s="74">
        <v>99897092.620000005</v>
      </c>
      <c r="D12" s="74">
        <v>14405381.91</v>
      </c>
      <c r="E12" s="74">
        <v>10244606.310000001</v>
      </c>
      <c r="F12" s="74">
        <v>4981016.8099999996</v>
      </c>
      <c r="G12" s="74">
        <v>1699304.43</v>
      </c>
      <c r="H12" s="74">
        <v>147935520</v>
      </c>
      <c r="I12" s="74" t="s">
        <v>2</v>
      </c>
      <c r="J12" s="74">
        <v>45993849.659999996</v>
      </c>
      <c r="K12" s="74">
        <v>127108927.76000001</v>
      </c>
      <c r="L12" s="74">
        <v>60134608.200000003</v>
      </c>
      <c r="M12" s="74">
        <v>17277400</v>
      </c>
      <c r="N12" s="74">
        <v>15485121.859999999</v>
      </c>
      <c r="O12" s="74" t="s">
        <v>2</v>
      </c>
      <c r="P12" s="21"/>
      <c r="Q12" s="21" t="s">
        <v>58</v>
      </c>
      <c r="T12" s="23"/>
      <c r="U12" s="23"/>
    </row>
    <row r="13" spans="1:21" s="22" customFormat="1" ht="30" customHeight="1">
      <c r="A13" s="53" t="s">
        <v>59</v>
      </c>
      <c r="B13" s="53"/>
      <c r="C13" s="74">
        <v>508219</v>
      </c>
      <c r="D13" s="74">
        <v>231311</v>
      </c>
      <c r="E13" s="74">
        <v>824195</v>
      </c>
      <c r="F13" s="74">
        <v>1725854</v>
      </c>
      <c r="G13" s="74">
        <v>291357</v>
      </c>
      <c r="H13" s="74">
        <v>30380337</v>
      </c>
      <c r="I13" s="74">
        <v>2599020</v>
      </c>
      <c r="J13" s="74">
        <v>16258928</v>
      </c>
      <c r="K13" s="74">
        <v>20792304</v>
      </c>
      <c r="L13" s="74">
        <v>22006369</v>
      </c>
      <c r="M13" s="74">
        <v>11795220</v>
      </c>
      <c r="N13" s="74">
        <v>527220</v>
      </c>
      <c r="O13" s="74" t="s">
        <v>2</v>
      </c>
      <c r="P13" s="21"/>
      <c r="Q13" s="21" t="s">
        <v>60</v>
      </c>
      <c r="T13" s="23"/>
      <c r="U13" s="23"/>
    </row>
    <row r="14" spans="1:21" s="22" customFormat="1" ht="30" customHeight="1">
      <c r="A14" s="53" t="s">
        <v>61</v>
      </c>
      <c r="B14" s="53"/>
      <c r="C14" s="74">
        <v>17996601.120000001</v>
      </c>
      <c r="D14" s="74">
        <v>750806.2</v>
      </c>
      <c r="E14" s="74">
        <v>493660.82</v>
      </c>
      <c r="F14" s="74" t="s">
        <v>2</v>
      </c>
      <c r="G14" s="74">
        <v>64733</v>
      </c>
      <c r="H14" s="74">
        <v>14340744</v>
      </c>
      <c r="I14" s="74" t="s">
        <v>2</v>
      </c>
      <c r="J14" s="74">
        <v>8392501.7300000004</v>
      </c>
      <c r="K14" s="74">
        <v>11292149</v>
      </c>
      <c r="L14" s="74">
        <v>9900315.2300000004</v>
      </c>
      <c r="M14" s="74">
        <v>3089200</v>
      </c>
      <c r="N14" s="74">
        <v>681000</v>
      </c>
      <c r="O14" s="74">
        <v>18000</v>
      </c>
      <c r="P14" s="21"/>
      <c r="Q14" s="21" t="s">
        <v>62</v>
      </c>
      <c r="T14" s="23"/>
      <c r="U14" s="23"/>
    </row>
    <row r="15" spans="1:21" s="22" customFormat="1" ht="30" customHeight="1">
      <c r="A15" s="53" t="s">
        <v>63</v>
      </c>
      <c r="B15" s="53"/>
      <c r="C15" s="74">
        <v>12076827.51</v>
      </c>
      <c r="D15" s="74">
        <v>1646138.6</v>
      </c>
      <c r="E15" s="74">
        <v>200378.28</v>
      </c>
      <c r="F15" s="74" t="s">
        <v>2</v>
      </c>
      <c r="G15" s="74">
        <v>9454</v>
      </c>
      <c r="H15" s="74">
        <v>36599857.950000003</v>
      </c>
      <c r="I15" s="74">
        <v>4423</v>
      </c>
      <c r="J15" s="74">
        <v>28314178.73</v>
      </c>
      <c r="K15" s="74">
        <v>23685598</v>
      </c>
      <c r="L15" s="74">
        <v>18384696.920000002</v>
      </c>
      <c r="M15" s="74">
        <v>3641400</v>
      </c>
      <c r="N15" s="74">
        <v>1331595.42</v>
      </c>
      <c r="O15" s="74" t="s">
        <v>2</v>
      </c>
      <c r="P15" s="21"/>
      <c r="Q15" s="21" t="s">
        <v>64</v>
      </c>
    </row>
    <row r="16" spans="1:21" s="22" customFormat="1" ht="30" customHeight="1">
      <c r="A16" s="53" t="s">
        <v>65</v>
      </c>
      <c r="B16" s="53"/>
      <c r="C16" s="74">
        <v>525023.66</v>
      </c>
      <c r="D16" s="74">
        <v>614130.89</v>
      </c>
      <c r="E16" s="74">
        <v>334616.81</v>
      </c>
      <c r="F16" s="74" t="s">
        <v>2</v>
      </c>
      <c r="G16" s="74">
        <v>79700</v>
      </c>
      <c r="H16" s="74">
        <v>34995220.07</v>
      </c>
      <c r="I16" s="74" t="s">
        <v>2</v>
      </c>
      <c r="J16" s="74">
        <v>22588869.600000001</v>
      </c>
      <c r="K16" s="74">
        <v>20422116.859999999</v>
      </c>
      <c r="L16" s="74">
        <v>18926745.010000002</v>
      </c>
      <c r="M16" s="74">
        <v>9013810.7400000002</v>
      </c>
      <c r="N16" s="74">
        <v>3193073</v>
      </c>
      <c r="O16" s="74">
        <v>1725000</v>
      </c>
      <c r="P16" s="21"/>
      <c r="Q16" s="21" t="s">
        <v>66</v>
      </c>
      <c r="T16" s="23"/>
      <c r="U16" s="23"/>
    </row>
    <row r="17" spans="1:17" s="22" customFormat="1" ht="30" customHeight="1">
      <c r="A17" s="53" t="s">
        <v>67</v>
      </c>
      <c r="B17" s="53"/>
      <c r="C17" s="74">
        <v>853921.95</v>
      </c>
      <c r="D17" s="74">
        <v>571654.30000000005</v>
      </c>
      <c r="E17" s="74">
        <v>430707.83</v>
      </c>
      <c r="F17" s="74">
        <v>81521</v>
      </c>
      <c r="G17" s="74">
        <v>52570</v>
      </c>
      <c r="H17" s="74">
        <v>37001.57</v>
      </c>
      <c r="I17" s="74">
        <v>22835059.960000001</v>
      </c>
      <c r="J17" s="74">
        <v>17992693.84</v>
      </c>
      <c r="K17" s="74">
        <v>19495249</v>
      </c>
      <c r="L17" s="74">
        <v>12388543.140000001</v>
      </c>
      <c r="M17" s="74">
        <v>2865900</v>
      </c>
      <c r="N17" s="74" t="s">
        <v>68</v>
      </c>
      <c r="O17" s="74" t="s">
        <v>2</v>
      </c>
      <c r="P17" s="21"/>
      <c r="Q17" s="21" t="s">
        <v>69</v>
      </c>
    </row>
    <row r="18" spans="1:17" s="19" customFormat="1" ht="30" customHeight="1">
      <c r="A18" s="52" t="s">
        <v>6</v>
      </c>
      <c r="B18" s="52"/>
      <c r="C18" s="73">
        <f>SUM(C19:C20)</f>
        <v>22522974.109999999</v>
      </c>
      <c r="D18" s="73">
        <f t="shared" ref="D18:N18" si="2">SUM(D19:D20)</f>
        <v>653446.43999999994</v>
      </c>
      <c r="E18" s="73">
        <f t="shared" si="2"/>
        <v>787205.4</v>
      </c>
      <c r="F18" s="73">
        <f t="shared" si="2"/>
        <v>2590</v>
      </c>
      <c r="G18" s="73">
        <f t="shared" si="2"/>
        <v>44442</v>
      </c>
      <c r="H18" s="73">
        <f t="shared" si="2"/>
        <v>66375830</v>
      </c>
      <c r="I18" s="73">
        <f t="shared" si="2"/>
        <v>26925730.350000001</v>
      </c>
      <c r="J18" s="73">
        <f t="shared" si="2"/>
        <v>29517013.199999999</v>
      </c>
      <c r="K18" s="73">
        <f t="shared" si="2"/>
        <v>39453106.100000001</v>
      </c>
      <c r="L18" s="73">
        <f t="shared" si="2"/>
        <v>25365864.649999999</v>
      </c>
      <c r="M18" s="73">
        <f t="shared" si="2"/>
        <v>7100028.7000000002</v>
      </c>
      <c r="N18" s="73">
        <f t="shared" si="2"/>
        <v>4864000</v>
      </c>
      <c r="O18" s="73">
        <v>0</v>
      </c>
      <c r="P18" s="46" t="s">
        <v>70</v>
      </c>
      <c r="Q18" s="47"/>
    </row>
    <row r="19" spans="1:17" s="22" customFormat="1" ht="30" customHeight="1">
      <c r="A19" s="53" t="s">
        <v>71</v>
      </c>
      <c r="B19" s="53"/>
      <c r="C19" s="75">
        <v>903557.91</v>
      </c>
      <c r="D19" s="75">
        <v>342224.9</v>
      </c>
      <c r="E19" s="75">
        <v>645998.14</v>
      </c>
      <c r="F19" s="75">
        <v>2590</v>
      </c>
      <c r="G19" s="75">
        <v>43472</v>
      </c>
      <c r="H19" s="75">
        <v>34743449</v>
      </c>
      <c r="I19" s="75">
        <v>26924530.350000001</v>
      </c>
      <c r="J19" s="75">
        <v>11444850.050000001</v>
      </c>
      <c r="K19" s="75">
        <v>23762057.600000001</v>
      </c>
      <c r="L19" s="75">
        <v>13809973.42</v>
      </c>
      <c r="M19" s="75">
        <v>1655190</v>
      </c>
      <c r="N19" s="75">
        <v>2007500</v>
      </c>
      <c r="O19" s="75" t="s">
        <v>2</v>
      </c>
      <c r="P19" s="21"/>
      <c r="Q19" s="21" t="s">
        <v>72</v>
      </c>
    </row>
    <row r="20" spans="1:17" s="22" customFormat="1" ht="30" customHeight="1">
      <c r="A20" s="53" t="s">
        <v>73</v>
      </c>
      <c r="B20" s="53"/>
      <c r="C20" s="75">
        <v>21619416.199999999</v>
      </c>
      <c r="D20" s="75">
        <v>311221.53999999998</v>
      </c>
      <c r="E20" s="75">
        <v>141207.26</v>
      </c>
      <c r="F20" s="75" t="s">
        <v>2</v>
      </c>
      <c r="G20" s="75">
        <v>970</v>
      </c>
      <c r="H20" s="75">
        <v>31632381</v>
      </c>
      <c r="I20" s="75">
        <v>1200</v>
      </c>
      <c r="J20" s="75">
        <v>18072163.149999999</v>
      </c>
      <c r="K20" s="75">
        <v>15691048.5</v>
      </c>
      <c r="L20" s="75">
        <v>11555891.23</v>
      </c>
      <c r="M20" s="75">
        <v>5444838.7000000002</v>
      </c>
      <c r="N20" s="75">
        <v>2856500</v>
      </c>
      <c r="O20" s="75" t="s">
        <v>2</v>
      </c>
      <c r="P20" s="21"/>
      <c r="Q20" s="21" t="s">
        <v>74</v>
      </c>
    </row>
    <row r="21" spans="1:17" s="19" customFormat="1" ht="30" customHeight="1">
      <c r="A21" s="52" t="s">
        <v>7</v>
      </c>
      <c r="B21" s="52"/>
      <c r="C21" s="73">
        <f>SUM(C22:C24)</f>
        <v>24094393.170000002</v>
      </c>
      <c r="D21" s="73">
        <f t="shared" ref="D21:O21" si="3">SUM(D22:D24)</f>
        <v>2995547.1999999997</v>
      </c>
      <c r="E21" s="73">
        <f t="shared" si="3"/>
        <v>2611979.8400000003</v>
      </c>
      <c r="F21" s="73">
        <f t="shared" si="3"/>
        <v>422825</v>
      </c>
      <c r="G21" s="73">
        <f t="shared" si="3"/>
        <v>569454.42999999993</v>
      </c>
      <c r="H21" s="73">
        <f t="shared" si="3"/>
        <v>98958553</v>
      </c>
      <c r="I21" s="73">
        <f t="shared" si="3"/>
        <v>55617712.43</v>
      </c>
      <c r="J21" s="73">
        <f t="shared" si="3"/>
        <v>26327979.990000002</v>
      </c>
      <c r="K21" s="73">
        <f t="shared" si="3"/>
        <v>56344822.93</v>
      </c>
      <c r="L21" s="73">
        <f t="shared" si="3"/>
        <v>68157791.939999998</v>
      </c>
      <c r="M21" s="73">
        <f t="shared" si="3"/>
        <v>12746357</v>
      </c>
      <c r="N21" s="73">
        <f t="shared" si="3"/>
        <v>3440818.54</v>
      </c>
      <c r="O21" s="73">
        <f t="shared" si="3"/>
        <v>96400</v>
      </c>
      <c r="P21" s="46" t="s">
        <v>75</v>
      </c>
      <c r="Q21" s="47"/>
    </row>
    <row r="22" spans="1:17" s="22" customFormat="1" ht="30" customHeight="1">
      <c r="A22" s="53" t="s">
        <v>76</v>
      </c>
      <c r="B22" s="53"/>
      <c r="C22" s="75">
        <v>3019104.25</v>
      </c>
      <c r="D22" s="75">
        <v>2253252.7999999998</v>
      </c>
      <c r="E22" s="75">
        <v>1988985.57</v>
      </c>
      <c r="F22" s="75">
        <v>422825</v>
      </c>
      <c r="G22" s="75">
        <v>181546.43</v>
      </c>
      <c r="H22" s="75">
        <v>48617070</v>
      </c>
      <c r="I22" s="75">
        <v>26169165.98</v>
      </c>
      <c r="J22" s="75">
        <v>9914617.9900000002</v>
      </c>
      <c r="K22" s="75">
        <v>28877263</v>
      </c>
      <c r="L22" s="75">
        <v>34144727.969999999</v>
      </c>
      <c r="M22" s="75">
        <v>2284998</v>
      </c>
      <c r="N22" s="75" t="s">
        <v>77</v>
      </c>
      <c r="O22" s="75">
        <v>96400</v>
      </c>
      <c r="P22" s="21"/>
      <c r="Q22" s="21" t="s">
        <v>78</v>
      </c>
    </row>
    <row r="23" spans="1:17" s="22" customFormat="1" ht="30" customHeight="1">
      <c r="A23" s="53" t="s">
        <v>79</v>
      </c>
      <c r="B23" s="53"/>
      <c r="C23" s="75">
        <v>234465.23</v>
      </c>
      <c r="D23" s="75">
        <v>315326.59999999998</v>
      </c>
      <c r="E23" s="75">
        <v>302249.15000000002</v>
      </c>
      <c r="F23" s="75" t="s">
        <v>2</v>
      </c>
      <c r="G23" s="75">
        <v>266358</v>
      </c>
      <c r="H23" s="75">
        <v>28586353</v>
      </c>
      <c r="I23" s="75">
        <v>29448546.449999999</v>
      </c>
      <c r="J23" s="75">
        <v>14957900</v>
      </c>
      <c r="K23" s="75">
        <v>7385472.9299999997</v>
      </c>
      <c r="L23" s="75">
        <v>18483261</v>
      </c>
      <c r="M23" s="75">
        <v>7431597</v>
      </c>
      <c r="N23" s="75">
        <v>269227.92</v>
      </c>
      <c r="O23" s="75" t="s">
        <v>2</v>
      </c>
      <c r="P23" s="21"/>
      <c r="Q23" s="21" t="s">
        <v>80</v>
      </c>
    </row>
    <row r="24" spans="1:17" s="22" customFormat="1" ht="30" customHeight="1">
      <c r="A24" s="54" t="s">
        <v>81</v>
      </c>
      <c r="B24" s="54"/>
      <c r="C24" s="75">
        <v>20840823.690000001</v>
      </c>
      <c r="D24" s="75">
        <v>426967.8</v>
      </c>
      <c r="E24" s="75">
        <v>320745.12</v>
      </c>
      <c r="F24" s="75" t="s">
        <v>2</v>
      </c>
      <c r="G24" s="75">
        <v>121550</v>
      </c>
      <c r="H24" s="75">
        <v>21755130</v>
      </c>
      <c r="I24" s="75" t="s">
        <v>2</v>
      </c>
      <c r="J24" s="75">
        <v>1455462</v>
      </c>
      <c r="K24" s="75">
        <v>20082087</v>
      </c>
      <c r="L24" s="75">
        <v>15529802.970000001</v>
      </c>
      <c r="M24" s="75">
        <v>3029762</v>
      </c>
      <c r="N24" s="75">
        <v>3171590.62</v>
      </c>
      <c r="O24" s="75" t="s">
        <v>2</v>
      </c>
      <c r="P24" s="24"/>
      <c r="Q24" s="24" t="s">
        <v>82</v>
      </c>
    </row>
    <row r="25" spans="1:17" s="19" customFormat="1" ht="30" customHeight="1">
      <c r="A25" s="52" t="s">
        <v>8</v>
      </c>
      <c r="B25" s="52"/>
      <c r="C25" s="73">
        <f>SUM(C26:C28)</f>
        <v>20278165.900000002</v>
      </c>
      <c r="D25" s="73">
        <f t="shared" ref="D25:O25" si="4">SUM(D26:D28)</f>
        <v>428822.4</v>
      </c>
      <c r="E25" s="73">
        <f t="shared" si="4"/>
        <v>1483084.0700000003</v>
      </c>
      <c r="F25" s="73">
        <f t="shared" si="4"/>
        <v>322399</v>
      </c>
      <c r="G25" s="73">
        <f t="shared" si="4"/>
        <v>290784.03000000003</v>
      </c>
      <c r="H25" s="73">
        <f t="shared" si="4"/>
        <v>34108983.43</v>
      </c>
      <c r="I25" s="73">
        <f t="shared" si="4"/>
        <v>22722028.600000001</v>
      </c>
      <c r="J25" s="73">
        <f t="shared" si="4"/>
        <v>19948455.850000001</v>
      </c>
      <c r="K25" s="73">
        <f t="shared" si="4"/>
        <v>24808703.34</v>
      </c>
      <c r="L25" s="73">
        <f t="shared" si="4"/>
        <v>21824789.32</v>
      </c>
      <c r="M25" s="73">
        <f t="shared" si="4"/>
        <v>5614617.5</v>
      </c>
      <c r="N25" s="73">
        <f t="shared" si="4"/>
        <v>8050422.5499999998</v>
      </c>
      <c r="O25" s="73">
        <f t="shared" si="4"/>
        <v>0</v>
      </c>
      <c r="P25" s="46" t="s">
        <v>83</v>
      </c>
      <c r="Q25" s="47"/>
    </row>
    <row r="26" spans="1:17" s="22" customFormat="1" ht="30" customHeight="1">
      <c r="A26" s="53" t="s">
        <v>84</v>
      </c>
      <c r="B26" s="53"/>
      <c r="C26" s="75">
        <v>512648.8</v>
      </c>
      <c r="D26" s="75">
        <v>268087.8</v>
      </c>
      <c r="E26" s="75">
        <v>179041.85</v>
      </c>
      <c r="F26" s="75" t="s">
        <v>2</v>
      </c>
      <c r="G26" s="75">
        <v>288549</v>
      </c>
      <c r="H26" s="75">
        <v>34092990.210000001</v>
      </c>
      <c r="I26" s="75">
        <v>8649510</v>
      </c>
      <c r="J26" s="75">
        <v>7268392.9900000002</v>
      </c>
      <c r="K26" s="75">
        <v>13652836</v>
      </c>
      <c r="L26" s="75">
        <v>7330813.8899999997</v>
      </c>
      <c r="M26" s="75">
        <v>1645221</v>
      </c>
      <c r="N26" s="75">
        <v>3069757.32</v>
      </c>
      <c r="O26" s="75" t="s">
        <v>2</v>
      </c>
      <c r="P26" s="21"/>
      <c r="Q26" s="21" t="s">
        <v>85</v>
      </c>
    </row>
    <row r="27" spans="1:17" s="22" customFormat="1" ht="30" customHeight="1">
      <c r="A27" s="53" t="s">
        <v>86</v>
      </c>
      <c r="B27" s="53"/>
      <c r="C27" s="75">
        <v>19765517.100000001</v>
      </c>
      <c r="D27" s="75">
        <v>160734.6</v>
      </c>
      <c r="E27" s="75">
        <v>1186166.6100000001</v>
      </c>
      <c r="F27" s="75" t="s">
        <v>2</v>
      </c>
      <c r="G27" s="75">
        <v>445.03</v>
      </c>
      <c r="H27" s="75">
        <v>15993.22</v>
      </c>
      <c r="I27" s="75" t="s">
        <v>2</v>
      </c>
      <c r="J27" s="75">
        <v>5755578.6699999999</v>
      </c>
      <c r="K27" s="75">
        <v>13051.34</v>
      </c>
      <c r="L27" s="75">
        <v>8828761.0800000001</v>
      </c>
      <c r="M27" s="75">
        <v>2122396.5</v>
      </c>
      <c r="N27" s="75">
        <v>3002665.23</v>
      </c>
      <c r="O27" s="75" t="s">
        <v>2</v>
      </c>
      <c r="P27" s="21"/>
      <c r="Q27" s="21" t="s">
        <v>87</v>
      </c>
    </row>
    <row r="28" spans="1:17" s="28" customFormat="1" ht="30" customHeight="1">
      <c r="A28" s="23" t="s">
        <v>88</v>
      </c>
      <c r="B28" s="25"/>
      <c r="C28" s="75" t="s">
        <v>89</v>
      </c>
      <c r="D28" s="75" t="s">
        <v>90</v>
      </c>
      <c r="E28" s="75">
        <v>117875.61</v>
      </c>
      <c r="F28" s="75">
        <v>322399</v>
      </c>
      <c r="G28" s="75">
        <v>1790</v>
      </c>
      <c r="H28" s="75" t="s">
        <v>91</v>
      </c>
      <c r="I28" s="75">
        <v>14072518.6</v>
      </c>
      <c r="J28" s="75">
        <v>6924484.1900000004</v>
      </c>
      <c r="K28" s="75">
        <v>11142816</v>
      </c>
      <c r="L28" s="75">
        <v>5665214.3499999996</v>
      </c>
      <c r="M28" s="75">
        <v>1847000</v>
      </c>
      <c r="N28" s="75">
        <v>1978000</v>
      </c>
      <c r="O28" s="75" t="s">
        <v>2</v>
      </c>
      <c r="P28" s="26"/>
      <c r="Q28" s="27" t="s">
        <v>92</v>
      </c>
    </row>
    <row r="29" spans="1:17" s="19" customFormat="1" ht="30" customHeight="1">
      <c r="A29" s="52" t="s">
        <v>9</v>
      </c>
      <c r="B29" s="52"/>
      <c r="C29" s="73">
        <f>SUM(C30:C31)</f>
        <v>22466743.210000001</v>
      </c>
      <c r="D29" s="73">
        <f t="shared" ref="D29:O29" si="5">SUM(D30:D31)</f>
        <v>561306.27</v>
      </c>
      <c r="E29" s="73">
        <f t="shared" si="5"/>
        <v>906058.97</v>
      </c>
      <c r="F29" s="73">
        <f t="shared" si="5"/>
        <v>0</v>
      </c>
      <c r="G29" s="73">
        <f t="shared" si="5"/>
        <v>295062.89</v>
      </c>
      <c r="H29" s="73">
        <f t="shared" si="5"/>
        <v>30948822</v>
      </c>
      <c r="I29" s="73">
        <f t="shared" si="5"/>
        <v>14010864.609999999</v>
      </c>
      <c r="J29" s="73">
        <f t="shared" si="5"/>
        <v>13900995.27</v>
      </c>
      <c r="K29" s="73">
        <f t="shared" si="5"/>
        <v>25926200.579999998</v>
      </c>
      <c r="L29" s="73">
        <f t="shared" si="5"/>
        <v>19415935.280000001</v>
      </c>
      <c r="M29" s="73">
        <f t="shared" si="5"/>
        <v>18183847</v>
      </c>
      <c r="N29" s="73">
        <f t="shared" si="5"/>
        <v>699000</v>
      </c>
      <c r="O29" s="73">
        <f t="shared" si="5"/>
        <v>0</v>
      </c>
      <c r="P29" s="46" t="s">
        <v>93</v>
      </c>
      <c r="Q29" s="47"/>
    </row>
    <row r="30" spans="1:17" s="22" customFormat="1" ht="30" customHeight="1">
      <c r="A30" s="23" t="s">
        <v>94</v>
      </c>
      <c r="B30" s="29"/>
      <c r="C30" s="76">
        <v>21498848.010000002</v>
      </c>
      <c r="D30" s="76">
        <v>271006.61</v>
      </c>
      <c r="E30" s="76">
        <v>746607.38</v>
      </c>
      <c r="F30" s="76" t="s">
        <v>2</v>
      </c>
      <c r="G30" s="76">
        <v>29873.89</v>
      </c>
      <c r="H30" s="76">
        <v>19684434</v>
      </c>
      <c r="I30" s="76">
        <v>7070</v>
      </c>
      <c r="J30" s="76">
        <v>6548429.3799999999</v>
      </c>
      <c r="K30" s="76">
        <v>16190271</v>
      </c>
      <c r="L30" s="76">
        <v>13443326.6</v>
      </c>
      <c r="M30" s="76">
        <v>2460867</v>
      </c>
      <c r="N30" s="76">
        <v>41000</v>
      </c>
      <c r="O30" s="76" t="s">
        <v>2</v>
      </c>
      <c r="P30" s="21"/>
      <c r="Q30" s="21" t="s">
        <v>95</v>
      </c>
    </row>
    <row r="31" spans="1:17" s="22" customFormat="1" ht="30" customHeight="1">
      <c r="A31" s="23" t="s">
        <v>96</v>
      </c>
      <c r="B31" s="29"/>
      <c r="C31" s="76">
        <v>967895.2</v>
      </c>
      <c r="D31" s="76">
        <v>290299.65999999997</v>
      </c>
      <c r="E31" s="76">
        <v>159451.59</v>
      </c>
      <c r="F31" s="76" t="s">
        <v>2</v>
      </c>
      <c r="G31" s="76">
        <v>265189</v>
      </c>
      <c r="H31" s="76">
        <v>11264388</v>
      </c>
      <c r="I31" s="76">
        <v>14003794.609999999</v>
      </c>
      <c r="J31" s="76">
        <v>7352565.8899999997</v>
      </c>
      <c r="K31" s="76">
        <v>9735929.5800000001</v>
      </c>
      <c r="L31" s="76">
        <v>5972608.6799999997</v>
      </c>
      <c r="M31" s="76">
        <v>15722980</v>
      </c>
      <c r="N31" s="76">
        <v>658000</v>
      </c>
      <c r="O31" s="76" t="s">
        <v>2</v>
      </c>
      <c r="P31" s="21"/>
      <c r="Q31" s="21" t="s">
        <v>97</v>
      </c>
    </row>
    <row r="32" spans="1:17" s="19" customFormat="1" ht="30" customHeight="1">
      <c r="A32" s="52" t="s">
        <v>10</v>
      </c>
      <c r="B32" s="52"/>
      <c r="C32" s="73">
        <f>SUM(C33)</f>
        <v>17623485.41</v>
      </c>
      <c r="D32" s="73">
        <f t="shared" ref="D32:O32" si="6">SUM(D33)</f>
        <v>137665.60000000001</v>
      </c>
      <c r="E32" s="73">
        <f t="shared" si="6"/>
        <v>164867.16</v>
      </c>
      <c r="F32" s="73">
        <f t="shared" si="6"/>
        <v>0</v>
      </c>
      <c r="G32" s="73">
        <f t="shared" si="6"/>
        <v>18150</v>
      </c>
      <c r="H32" s="73">
        <f t="shared" si="6"/>
        <v>11572562</v>
      </c>
      <c r="I32" s="73">
        <f t="shared" si="6"/>
        <v>0</v>
      </c>
      <c r="J32" s="73">
        <f t="shared" si="6"/>
        <v>3837372.75</v>
      </c>
      <c r="K32" s="73">
        <f t="shared" si="6"/>
        <v>10140697</v>
      </c>
      <c r="L32" s="73">
        <f t="shared" si="6"/>
        <v>7670381.3200000003</v>
      </c>
      <c r="M32" s="73">
        <f t="shared" si="6"/>
        <v>2784780</v>
      </c>
      <c r="N32" s="73">
        <f t="shared" si="6"/>
        <v>1423596.35</v>
      </c>
      <c r="O32" s="73">
        <f t="shared" si="6"/>
        <v>0</v>
      </c>
      <c r="P32" s="30"/>
      <c r="Q32" s="30" t="s">
        <v>98</v>
      </c>
    </row>
    <row r="33" spans="1:17" s="22" customFormat="1" ht="30" customHeight="1">
      <c r="A33" s="23" t="s">
        <v>99</v>
      </c>
      <c r="B33" s="29"/>
      <c r="C33" s="75">
        <v>17623485.41</v>
      </c>
      <c r="D33" s="75">
        <v>137665.60000000001</v>
      </c>
      <c r="E33" s="75">
        <v>164867.16</v>
      </c>
      <c r="F33" s="75" t="s">
        <v>2</v>
      </c>
      <c r="G33" s="75">
        <v>18150</v>
      </c>
      <c r="H33" s="75">
        <v>11572562</v>
      </c>
      <c r="I33" s="75" t="s">
        <v>2</v>
      </c>
      <c r="J33" s="75">
        <v>3837372.75</v>
      </c>
      <c r="K33" s="75">
        <v>10140697</v>
      </c>
      <c r="L33" s="75">
        <v>7670381.3200000003</v>
      </c>
      <c r="M33" s="75">
        <v>2784780</v>
      </c>
      <c r="N33" s="75">
        <v>1423596.35</v>
      </c>
      <c r="O33" s="75" t="s">
        <v>2</v>
      </c>
      <c r="P33" s="21"/>
      <c r="Q33" s="21" t="s">
        <v>100</v>
      </c>
    </row>
    <row r="34" spans="1:17" s="19" customFormat="1" ht="30" customHeight="1">
      <c r="A34" s="52" t="s">
        <v>11</v>
      </c>
      <c r="B34" s="52"/>
      <c r="C34" s="73">
        <f>SUM(C35:C36)</f>
        <v>2356373.8600000003</v>
      </c>
      <c r="D34" s="73">
        <f t="shared" ref="D34:O34" si="7">SUM(D35:D36)</f>
        <v>285900.32</v>
      </c>
      <c r="E34" s="73">
        <f t="shared" si="7"/>
        <v>1166445.54</v>
      </c>
      <c r="F34" s="73">
        <f t="shared" si="7"/>
        <v>515103.38</v>
      </c>
      <c r="G34" s="73">
        <f t="shared" si="7"/>
        <v>15360.38</v>
      </c>
      <c r="H34" s="73">
        <f t="shared" si="7"/>
        <v>23911792</v>
      </c>
      <c r="I34" s="73">
        <f t="shared" si="7"/>
        <v>32803736.219999999</v>
      </c>
      <c r="J34" s="73">
        <f t="shared" si="7"/>
        <v>6464048.71</v>
      </c>
      <c r="K34" s="73">
        <f t="shared" si="7"/>
        <v>28158189</v>
      </c>
      <c r="L34" s="73">
        <f t="shared" si="7"/>
        <v>17814189.990000002</v>
      </c>
      <c r="M34" s="73">
        <f t="shared" si="7"/>
        <v>3233484</v>
      </c>
      <c r="N34" s="73">
        <f t="shared" si="7"/>
        <v>3880600</v>
      </c>
      <c r="O34" s="73">
        <f t="shared" si="7"/>
        <v>95000</v>
      </c>
      <c r="P34" s="46" t="s">
        <v>101</v>
      </c>
      <c r="Q34" s="47"/>
    </row>
    <row r="35" spans="1:17" s="22" customFormat="1" ht="30" customHeight="1">
      <c r="A35" s="23" t="s">
        <v>102</v>
      </c>
      <c r="B35" s="29"/>
      <c r="C35" s="75">
        <v>1461870.86</v>
      </c>
      <c r="D35" s="75">
        <v>285879.98</v>
      </c>
      <c r="E35" s="75">
        <v>971459.54</v>
      </c>
      <c r="F35" s="75">
        <v>360479.38</v>
      </c>
      <c r="G35" s="75">
        <v>9860.3799999999992</v>
      </c>
      <c r="H35" s="77">
        <v>17325158</v>
      </c>
      <c r="I35" s="75">
        <v>18325522.219999999</v>
      </c>
      <c r="J35" s="75">
        <v>5356672.71</v>
      </c>
      <c r="K35" s="77">
        <v>19040009</v>
      </c>
      <c r="L35" s="75">
        <v>10904834.99</v>
      </c>
      <c r="M35" s="77">
        <v>1503740</v>
      </c>
      <c r="N35" s="77">
        <v>1868000</v>
      </c>
      <c r="O35" s="77">
        <v>95000</v>
      </c>
      <c r="P35" s="21"/>
      <c r="Q35" s="21" t="s">
        <v>103</v>
      </c>
    </row>
    <row r="36" spans="1:17" s="22" customFormat="1" ht="30" customHeight="1">
      <c r="A36" s="23" t="s">
        <v>104</v>
      </c>
      <c r="B36" s="29"/>
      <c r="C36" s="77">
        <v>894503</v>
      </c>
      <c r="D36" s="78">
        <v>20.34</v>
      </c>
      <c r="E36" s="77">
        <v>194986</v>
      </c>
      <c r="F36" s="77">
        <v>154624</v>
      </c>
      <c r="G36" s="77">
        <v>5500</v>
      </c>
      <c r="H36" s="77">
        <v>6586634</v>
      </c>
      <c r="I36" s="77">
        <v>14478214</v>
      </c>
      <c r="J36" s="77">
        <v>1107376</v>
      </c>
      <c r="K36" s="77">
        <v>9118180</v>
      </c>
      <c r="L36" s="77">
        <v>6909355</v>
      </c>
      <c r="M36" s="77">
        <v>1729744</v>
      </c>
      <c r="N36" s="77">
        <v>2012600</v>
      </c>
      <c r="O36" s="78" t="s">
        <v>2</v>
      </c>
      <c r="P36" s="21"/>
      <c r="Q36" s="21" t="s">
        <v>105</v>
      </c>
    </row>
    <row r="37" spans="1:17" s="19" customFormat="1" ht="30" customHeight="1">
      <c r="A37" s="52" t="s">
        <v>12</v>
      </c>
      <c r="B37" s="52"/>
      <c r="C37" s="73">
        <f>SUM(C38)</f>
        <v>16320833.83</v>
      </c>
      <c r="D37" s="73">
        <f t="shared" ref="D37:O37" si="8">SUM(D38)</f>
        <v>228044.2</v>
      </c>
      <c r="E37" s="73">
        <f t="shared" si="8"/>
        <v>1087282.83</v>
      </c>
      <c r="F37" s="73">
        <f t="shared" si="8"/>
        <v>0</v>
      </c>
      <c r="G37" s="73">
        <f t="shared" si="8"/>
        <v>154935</v>
      </c>
      <c r="H37" s="73">
        <f t="shared" si="8"/>
        <v>12657268</v>
      </c>
      <c r="I37" s="73">
        <f t="shared" si="8"/>
        <v>0</v>
      </c>
      <c r="J37" s="73">
        <f t="shared" si="8"/>
        <v>818378.4</v>
      </c>
      <c r="K37" s="73">
        <f t="shared" si="8"/>
        <v>12860330</v>
      </c>
      <c r="L37" s="73">
        <f t="shared" si="8"/>
        <v>7432620.1399999997</v>
      </c>
      <c r="M37" s="73">
        <f t="shared" si="8"/>
        <v>7154246</v>
      </c>
      <c r="N37" s="73">
        <f t="shared" si="8"/>
        <v>1802000</v>
      </c>
      <c r="O37" s="73">
        <f t="shared" si="8"/>
        <v>20000</v>
      </c>
      <c r="P37" s="46" t="s">
        <v>106</v>
      </c>
      <c r="Q37" s="47"/>
    </row>
    <row r="38" spans="1:17" s="22" customFormat="1" ht="30" customHeight="1">
      <c r="A38" s="23" t="s">
        <v>107</v>
      </c>
      <c r="B38" s="1"/>
      <c r="C38" s="75">
        <v>16320833.83</v>
      </c>
      <c r="D38" s="75">
        <v>228044.2</v>
      </c>
      <c r="E38" s="75">
        <v>1087282.83</v>
      </c>
      <c r="F38" s="78" t="s">
        <v>2</v>
      </c>
      <c r="G38" s="77">
        <v>154935</v>
      </c>
      <c r="H38" s="77">
        <v>12657268</v>
      </c>
      <c r="I38" s="78" t="s">
        <v>2</v>
      </c>
      <c r="J38" s="75">
        <v>818378.4</v>
      </c>
      <c r="K38" s="77">
        <v>12860330</v>
      </c>
      <c r="L38" s="75">
        <v>7432620.1399999997</v>
      </c>
      <c r="M38" s="77">
        <v>7154246</v>
      </c>
      <c r="N38" s="77">
        <v>1802000</v>
      </c>
      <c r="O38" s="77">
        <v>20000</v>
      </c>
      <c r="P38" s="31"/>
      <c r="Q38" s="24" t="s">
        <v>108</v>
      </c>
    </row>
    <row r="39" spans="1:17" s="19" customFormat="1" ht="30" customHeight="1">
      <c r="A39" s="48" t="s">
        <v>13</v>
      </c>
      <c r="B39" s="48"/>
      <c r="C39" s="73">
        <f t="shared" ref="C39:O39" si="9">SUM(C40,C41:C42)</f>
        <v>27202856.18</v>
      </c>
      <c r="D39" s="73">
        <f t="shared" si="9"/>
        <v>2728940.8</v>
      </c>
      <c r="E39" s="73">
        <f t="shared" si="9"/>
        <v>2853441.84</v>
      </c>
      <c r="F39" s="73">
        <f t="shared" si="9"/>
        <v>0</v>
      </c>
      <c r="G39" s="73">
        <f t="shared" si="9"/>
        <v>542786.32999999996</v>
      </c>
      <c r="H39" s="73">
        <f t="shared" si="9"/>
        <v>110115656.98999999</v>
      </c>
      <c r="I39" s="73">
        <f t="shared" si="9"/>
        <v>63018703.810000002</v>
      </c>
      <c r="J39" s="73">
        <f t="shared" si="9"/>
        <v>58256579.630000003</v>
      </c>
      <c r="K39" s="73">
        <f t="shared" si="9"/>
        <v>58284811.020000003</v>
      </c>
      <c r="L39" s="73">
        <f t="shared" si="9"/>
        <v>52877454.230000004</v>
      </c>
      <c r="M39" s="73">
        <f t="shared" si="9"/>
        <v>22146932.579999998</v>
      </c>
      <c r="N39" s="73">
        <f t="shared" si="9"/>
        <v>7726564.2300000004</v>
      </c>
      <c r="O39" s="73">
        <f t="shared" si="9"/>
        <v>883118.98</v>
      </c>
      <c r="P39" s="31" t="s">
        <v>109</v>
      </c>
      <c r="Q39" s="31"/>
    </row>
    <row r="40" spans="1:17" s="22" customFormat="1" ht="30" customHeight="1">
      <c r="A40" s="23" t="s">
        <v>110</v>
      </c>
      <c r="B40" s="1"/>
      <c r="C40" s="75">
        <v>3748818.43</v>
      </c>
      <c r="D40" s="77">
        <v>1820875</v>
      </c>
      <c r="E40" s="75">
        <v>1824287.02</v>
      </c>
      <c r="F40" s="78" t="s">
        <v>2</v>
      </c>
      <c r="G40" s="75">
        <v>163046.32999999999</v>
      </c>
      <c r="H40" s="77">
        <v>74693974</v>
      </c>
      <c r="I40" s="75">
        <v>43346579.259999998</v>
      </c>
      <c r="J40" s="75">
        <v>25222568.100000001</v>
      </c>
      <c r="K40" s="75">
        <v>43961985.520000003</v>
      </c>
      <c r="L40" s="75">
        <v>42359128.170000002</v>
      </c>
      <c r="M40" s="75">
        <v>8588702.0899999999</v>
      </c>
      <c r="N40" s="77">
        <v>4403180</v>
      </c>
      <c r="O40" s="75">
        <v>883118.98</v>
      </c>
      <c r="P40" s="31"/>
      <c r="Q40" s="24" t="s">
        <v>111</v>
      </c>
    </row>
    <row r="41" spans="1:17" s="22" customFormat="1" ht="30" customHeight="1">
      <c r="A41" s="23" t="s">
        <v>112</v>
      </c>
      <c r="B41" s="1"/>
      <c r="C41" s="75">
        <v>2262580.2799999998</v>
      </c>
      <c r="D41" s="75">
        <v>539111.4</v>
      </c>
      <c r="E41" s="75">
        <v>346030.78</v>
      </c>
      <c r="F41" s="78" t="s">
        <v>2</v>
      </c>
      <c r="G41" s="77">
        <v>173490</v>
      </c>
      <c r="H41" s="77">
        <v>8323137</v>
      </c>
      <c r="I41" s="75">
        <v>19672124.550000001</v>
      </c>
      <c r="J41" s="75">
        <v>12605383.93</v>
      </c>
      <c r="K41" s="77">
        <v>13040749</v>
      </c>
      <c r="L41" s="75">
        <v>9600175.0999999996</v>
      </c>
      <c r="M41" s="75">
        <v>7463729.3799999999</v>
      </c>
      <c r="N41" s="77">
        <v>1354330</v>
      </c>
      <c r="O41" s="78" t="s">
        <v>2</v>
      </c>
      <c r="P41" s="31"/>
      <c r="Q41" s="24" t="s">
        <v>113</v>
      </c>
    </row>
    <row r="42" spans="1:17" s="22" customFormat="1" ht="30" customHeight="1">
      <c r="A42" s="23" t="s">
        <v>114</v>
      </c>
      <c r="B42" s="1"/>
      <c r="C42" s="75">
        <v>21191457.469999999</v>
      </c>
      <c r="D42" s="75">
        <v>368954.4</v>
      </c>
      <c r="E42" s="75">
        <v>683124.04</v>
      </c>
      <c r="F42" s="78" t="s">
        <v>2</v>
      </c>
      <c r="G42" s="77">
        <v>206250</v>
      </c>
      <c r="H42" s="75">
        <v>27098545.989999998</v>
      </c>
      <c r="I42" s="78" t="s">
        <v>2</v>
      </c>
      <c r="J42" s="75">
        <v>20428627.600000001</v>
      </c>
      <c r="K42" s="75">
        <v>1282076.5</v>
      </c>
      <c r="L42" s="75">
        <v>918150.96</v>
      </c>
      <c r="M42" s="75">
        <v>6094501.1100000003</v>
      </c>
      <c r="N42" s="75">
        <v>1969054.23</v>
      </c>
      <c r="O42" s="78" t="s">
        <v>2</v>
      </c>
      <c r="P42" s="31"/>
      <c r="Q42" s="24" t="s">
        <v>115</v>
      </c>
    </row>
    <row r="43" spans="1:17" s="19" customFormat="1" ht="30" customHeight="1">
      <c r="A43" s="48" t="s">
        <v>14</v>
      </c>
      <c r="B43" s="48"/>
      <c r="C43" s="73">
        <f>SUM(C44)</f>
        <v>776577.7</v>
      </c>
      <c r="D43" s="73">
        <f t="shared" ref="D43:O43" si="10">SUM(D44)</f>
        <v>415802.4</v>
      </c>
      <c r="E43" s="73">
        <f t="shared" si="10"/>
        <v>804040.45</v>
      </c>
      <c r="F43" s="73">
        <f t="shared" si="10"/>
        <v>0</v>
      </c>
      <c r="G43" s="73">
        <f t="shared" si="10"/>
        <v>62356</v>
      </c>
      <c r="H43" s="73">
        <f t="shared" si="10"/>
        <v>31558186</v>
      </c>
      <c r="I43" s="73">
        <f t="shared" si="10"/>
        <v>0</v>
      </c>
      <c r="J43" s="73">
        <f t="shared" si="10"/>
        <v>17597736.059999999</v>
      </c>
      <c r="K43" s="73">
        <f t="shared" si="10"/>
        <v>17693992</v>
      </c>
      <c r="L43" s="73">
        <f t="shared" si="10"/>
        <v>13072232</v>
      </c>
      <c r="M43" s="73">
        <f t="shared" si="10"/>
        <v>7059900</v>
      </c>
      <c r="N43" s="73">
        <f t="shared" si="10"/>
        <v>0</v>
      </c>
      <c r="O43" s="73">
        <f t="shared" si="10"/>
        <v>4413000</v>
      </c>
      <c r="P43" s="31" t="s">
        <v>116</v>
      </c>
      <c r="Q43" s="31"/>
    </row>
    <row r="44" spans="1:17" s="22" customFormat="1" ht="30" customHeight="1">
      <c r="A44" s="32" t="s">
        <v>117</v>
      </c>
      <c r="B44" s="33"/>
      <c r="C44" s="75">
        <v>776577.7</v>
      </c>
      <c r="D44" s="75">
        <v>415802.4</v>
      </c>
      <c r="E44" s="75">
        <v>804040.45</v>
      </c>
      <c r="F44" s="78" t="s">
        <v>2</v>
      </c>
      <c r="G44" s="77">
        <v>62356</v>
      </c>
      <c r="H44" s="77">
        <v>31558186</v>
      </c>
      <c r="I44" s="78" t="s">
        <v>2</v>
      </c>
      <c r="J44" s="75">
        <v>17597736.059999999</v>
      </c>
      <c r="K44" s="77">
        <v>17693992</v>
      </c>
      <c r="L44" s="77">
        <v>13072232</v>
      </c>
      <c r="M44" s="77">
        <v>7059900</v>
      </c>
      <c r="N44" s="78" t="s">
        <v>2</v>
      </c>
      <c r="O44" s="77">
        <v>4413000</v>
      </c>
      <c r="P44" s="31"/>
      <c r="Q44" s="24" t="s">
        <v>118</v>
      </c>
    </row>
    <row r="45" spans="1:17" s="19" customFormat="1" ht="30" customHeight="1">
      <c r="A45" s="48" t="s">
        <v>15</v>
      </c>
      <c r="B45" s="49"/>
      <c r="C45" s="79">
        <f>SUM(C46:C47)</f>
        <v>856047.2</v>
      </c>
      <c r="D45" s="73">
        <f t="shared" ref="D45:O45" si="11">SUM(D46:D47)</f>
        <v>309899.8</v>
      </c>
      <c r="E45" s="73">
        <f t="shared" si="11"/>
        <v>458694.9</v>
      </c>
      <c r="F45" s="73">
        <f t="shared" si="11"/>
        <v>1505100</v>
      </c>
      <c r="G45" s="73">
        <f t="shared" si="11"/>
        <v>260425.4</v>
      </c>
      <c r="H45" s="73">
        <f t="shared" si="11"/>
        <v>33303946</v>
      </c>
      <c r="I45" s="73">
        <f t="shared" si="11"/>
        <v>22172956.329999998</v>
      </c>
      <c r="J45" s="73">
        <f t="shared" si="11"/>
        <v>0</v>
      </c>
      <c r="K45" s="73">
        <f t="shared" si="11"/>
        <v>20430084</v>
      </c>
      <c r="L45" s="73">
        <f t="shared" si="11"/>
        <v>15738073.210000001</v>
      </c>
      <c r="M45" s="73">
        <f t="shared" si="11"/>
        <v>3635650</v>
      </c>
      <c r="N45" s="73">
        <f t="shared" si="11"/>
        <v>3820270</v>
      </c>
      <c r="O45" s="73">
        <f t="shared" si="11"/>
        <v>0</v>
      </c>
      <c r="P45" s="31" t="s">
        <v>119</v>
      </c>
      <c r="Q45" s="31"/>
    </row>
    <row r="46" spans="1:17" s="22" customFormat="1" ht="30" customHeight="1">
      <c r="A46" s="23" t="s">
        <v>120</v>
      </c>
      <c r="B46" s="34"/>
      <c r="C46" s="80">
        <v>856047.2</v>
      </c>
      <c r="D46" s="75">
        <v>309899.8</v>
      </c>
      <c r="E46" s="75">
        <v>458694.9</v>
      </c>
      <c r="F46" s="77">
        <v>1505100</v>
      </c>
      <c r="G46" s="75">
        <v>260425.4</v>
      </c>
      <c r="H46" s="77">
        <v>33303946</v>
      </c>
      <c r="I46" s="75">
        <v>22172956.329999998</v>
      </c>
      <c r="J46" s="78" t="s">
        <v>2</v>
      </c>
      <c r="K46" s="77">
        <v>20430084</v>
      </c>
      <c r="L46" s="75">
        <v>15738073.210000001</v>
      </c>
      <c r="M46" s="77">
        <v>3635650</v>
      </c>
      <c r="N46" s="77">
        <v>3820270</v>
      </c>
      <c r="O46" s="78" t="s">
        <v>2</v>
      </c>
      <c r="P46" s="31"/>
      <c r="Q46" s="24" t="s">
        <v>121</v>
      </c>
    </row>
    <row r="47" spans="1:17" s="22" customFormat="1" ht="30" customHeight="1">
      <c r="A47" s="23" t="s">
        <v>122</v>
      </c>
      <c r="B47" s="34"/>
      <c r="C47" s="80" t="s">
        <v>123</v>
      </c>
      <c r="D47" s="75" t="s">
        <v>123</v>
      </c>
      <c r="E47" s="75" t="s">
        <v>123</v>
      </c>
      <c r="F47" s="75" t="s">
        <v>123</v>
      </c>
      <c r="G47" s="75" t="s">
        <v>123</v>
      </c>
      <c r="H47" s="75" t="s">
        <v>123</v>
      </c>
      <c r="I47" s="75" t="s">
        <v>123</v>
      </c>
      <c r="J47" s="75" t="s">
        <v>123</v>
      </c>
      <c r="K47" s="75" t="s">
        <v>123</v>
      </c>
      <c r="L47" s="75" t="s">
        <v>123</v>
      </c>
      <c r="M47" s="75" t="s">
        <v>123</v>
      </c>
      <c r="N47" s="75" t="s">
        <v>123</v>
      </c>
      <c r="O47" s="75" t="s">
        <v>123</v>
      </c>
      <c r="P47" s="35"/>
      <c r="Q47" s="36" t="s">
        <v>124</v>
      </c>
    </row>
    <row r="48" spans="1:17" s="19" customFormat="1" ht="30" customHeight="1">
      <c r="A48" s="48" t="s">
        <v>16</v>
      </c>
      <c r="B48" s="49"/>
      <c r="C48" s="79">
        <f>SUM(C49:C50)</f>
        <v>54274901.269999996</v>
      </c>
      <c r="D48" s="73">
        <f t="shared" ref="D48:O48" si="12">SUM(D49:D50)</f>
        <v>1010600.3</v>
      </c>
      <c r="E48" s="73">
        <f t="shared" si="12"/>
        <v>985648.87</v>
      </c>
      <c r="F48" s="73">
        <f t="shared" si="12"/>
        <v>17978</v>
      </c>
      <c r="G48" s="73">
        <f t="shared" si="12"/>
        <v>197648</v>
      </c>
      <c r="H48" s="73">
        <f t="shared" si="12"/>
        <v>71848633</v>
      </c>
      <c r="I48" s="73">
        <f t="shared" si="12"/>
        <v>2510</v>
      </c>
      <c r="J48" s="73">
        <f t="shared" si="12"/>
        <v>32744409.200000003</v>
      </c>
      <c r="K48" s="73">
        <f t="shared" si="12"/>
        <v>38478531</v>
      </c>
      <c r="L48" s="73">
        <f t="shared" si="12"/>
        <v>113490913.85000001</v>
      </c>
      <c r="M48" s="73">
        <f t="shared" si="12"/>
        <v>13885438</v>
      </c>
      <c r="N48" s="73">
        <f t="shared" si="12"/>
        <v>7741000</v>
      </c>
      <c r="O48" s="73">
        <f t="shared" si="12"/>
        <v>20000</v>
      </c>
      <c r="P48" s="31" t="s">
        <v>125</v>
      </c>
      <c r="Q48" s="31"/>
    </row>
    <row r="49" spans="1:17" s="22" customFormat="1" ht="30" customHeight="1">
      <c r="A49" s="23" t="s">
        <v>126</v>
      </c>
      <c r="B49" s="34"/>
      <c r="C49" s="80">
        <v>25721392.719999999</v>
      </c>
      <c r="D49" s="75">
        <v>566356.80000000005</v>
      </c>
      <c r="E49" s="75">
        <v>662244.73</v>
      </c>
      <c r="F49" s="77">
        <v>17978</v>
      </c>
      <c r="G49" s="78" t="s">
        <v>127</v>
      </c>
      <c r="H49" s="77">
        <v>39799847</v>
      </c>
      <c r="I49" s="77">
        <v>2510</v>
      </c>
      <c r="J49" s="75">
        <v>17550099.550000001</v>
      </c>
      <c r="K49" s="77">
        <v>20243960</v>
      </c>
      <c r="L49" s="75">
        <v>14492551.560000001</v>
      </c>
      <c r="M49" s="77">
        <v>8098438</v>
      </c>
      <c r="N49" s="77">
        <v>5001000</v>
      </c>
      <c r="O49" s="77">
        <v>20000</v>
      </c>
      <c r="P49" s="31"/>
      <c r="Q49" s="24" t="s">
        <v>128</v>
      </c>
    </row>
    <row r="50" spans="1:17" s="22" customFormat="1" ht="30" customHeight="1">
      <c r="A50" s="23" t="s">
        <v>129</v>
      </c>
      <c r="B50" s="34"/>
      <c r="C50" s="81">
        <v>28553508.550000001</v>
      </c>
      <c r="D50" s="74">
        <v>444243.5</v>
      </c>
      <c r="E50" s="74">
        <v>323404.14</v>
      </c>
      <c r="F50" s="82" t="s">
        <v>2</v>
      </c>
      <c r="G50" s="83">
        <v>197648</v>
      </c>
      <c r="H50" s="83">
        <v>32048786</v>
      </c>
      <c r="I50" s="82" t="s">
        <v>2</v>
      </c>
      <c r="J50" s="74">
        <v>15194309.65</v>
      </c>
      <c r="K50" s="83">
        <v>18234571</v>
      </c>
      <c r="L50" s="74">
        <v>98998362.290000007</v>
      </c>
      <c r="M50" s="83">
        <v>5787000</v>
      </c>
      <c r="N50" s="83">
        <v>2740000</v>
      </c>
      <c r="O50" s="82" t="s">
        <v>2</v>
      </c>
      <c r="P50" s="31"/>
      <c r="Q50" s="24" t="s">
        <v>130</v>
      </c>
    </row>
    <row r="51" spans="1:17" s="19" customFormat="1" ht="30" customHeight="1">
      <c r="A51" s="50" t="s">
        <v>17</v>
      </c>
      <c r="B51" s="51"/>
      <c r="C51" s="79">
        <f>SUM(C52)</f>
        <v>1172208.77</v>
      </c>
      <c r="D51" s="73">
        <f t="shared" ref="D51:O51" si="13">SUM(D52)</f>
        <v>265196.14</v>
      </c>
      <c r="E51" s="73">
        <f t="shared" si="13"/>
        <v>2562759.48</v>
      </c>
      <c r="F51" s="73">
        <f t="shared" si="13"/>
        <v>0</v>
      </c>
      <c r="G51" s="73">
        <f t="shared" si="13"/>
        <v>17821</v>
      </c>
      <c r="H51" s="73">
        <f t="shared" si="13"/>
        <v>17023697</v>
      </c>
      <c r="I51" s="73">
        <f t="shared" si="13"/>
        <v>22612171.420000002</v>
      </c>
      <c r="J51" s="73">
        <f t="shared" si="13"/>
        <v>2793802.31</v>
      </c>
      <c r="K51" s="73">
        <f t="shared" si="13"/>
        <v>15622614</v>
      </c>
      <c r="L51" s="73">
        <f t="shared" si="13"/>
        <v>10804665.18</v>
      </c>
      <c r="M51" s="73">
        <f t="shared" si="13"/>
        <v>3135280</v>
      </c>
      <c r="N51" s="73">
        <f t="shared" si="13"/>
        <v>1718000</v>
      </c>
      <c r="O51" s="73">
        <f t="shared" si="13"/>
        <v>412650</v>
      </c>
      <c r="P51" s="31" t="s">
        <v>131</v>
      </c>
      <c r="Q51" s="31"/>
    </row>
    <row r="52" spans="1:17" s="22" customFormat="1" ht="30" customHeight="1">
      <c r="A52" s="23" t="s">
        <v>132</v>
      </c>
      <c r="B52" s="34"/>
      <c r="C52" s="80">
        <v>1172208.77</v>
      </c>
      <c r="D52" s="75">
        <v>265196.14</v>
      </c>
      <c r="E52" s="75">
        <v>2562759.48</v>
      </c>
      <c r="F52" s="78" t="s">
        <v>2</v>
      </c>
      <c r="G52" s="77">
        <v>17821</v>
      </c>
      <c r="H52" s="77">
        <v>17023697</v>
      </c>
      <c r="I52" s="75">
        <v>22612171.420000002</v>
      </c>
      <c r="J52" s="75">
        <v>2793802.31</v>
      </c>
      <c r="K52" s="77">
        <v>15622614</v>
      </c>
      <c r="L52" s="75">
        <v>10804665.18</v>
      </c>
      <c r="M52" s="77">
        <v>3135280</v>
      </c>
      <c r="N52" s="77">
        <v>1718000</v>
      </c>
      <c r="O52" s="77">
        <v>412650</v>
      </c>
      <c r="P52" s="31"/>
      <c r="Q52" s="24" t="s">
        <v>133</v>
      </c>
    </row>
    <row r="53" spans="1:17" s="10" customFormat="1" ht="30" customHeight="1">
      <c r="A53" s="37"/>
      <c r="B53" s="38"/>
      <c r="C53" s="39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1"/>
      <c r="Q53" s="42"/>
    </row>
    <row r="54" spans="1:17" s="10" customFormat="1" ht="24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4"/>
      <c r="Q54" s="44"/>
    </row>
    <row r="55" spans="1:17" s="10" customFormat="1" ht="24">
      <c r="A55" s="43" t="s">
        <v>134</v>
      </c>
      <c r="B55" s="43"/>
      <c r="P55" s="45"/>
      <c r="Q55" s="45"/>
    </row>
    <row r="56" spans="1:17" s="10" customFormat="1" ht="24">
      <c r="A56" s="43" t="s">
        <v>135</v>
      </c>
      <c r="B56" s="43"/>
      <c r="P56" s="45"/>
      <c r="Q56" s="45"/>
    </row>
  </sheetData>
  <mergeCells count="41">
    <mergeCell ref="A14:B14"/>
    <mergeCell ref="A10:B10"/>
    <mergeCell ref="P10:Q10"/>
    <mergeCell ref="A11:B11"/>
    <mergeCell ref="A12:B12"/>
    <mergeCell ref="A13:B13"/>
    <mergeCell ref="A3:B9"/>
    <mergeCell ref="C3:I3"/>
    <mergeCell ref="J3:O3"/>
    <mergeCell ref="P3:Q9"/>
    <mergeCell ref="C4:I4"/>
    <mergeCell ref="J4:O4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P34:Q34"/>
    <mergeCell ref="A34:B34"/>
    <mergeCell ref="A37:B37"/>
    <mergeCell ref="A39:B39"/>
    <mergeCell ref="A27:B27"/>
    <mergeCell ref="A29:B29"/>
    <mergeCell ref="A32:B32"/>
    <mergeCell ref="A43:B43"/>
    <mergeCell ref="A45:B45"/>
    <mergeCell ref="A48:B48"/>
    <mergeCell ref="A51:B51"/>
    <mergeCell ref="P37:Q37"/>
    <mergeCell ref="P29:Q29"/>
    <mergeCell ref="P25:Q25"/>
    <mergeCell ref="P21:Q21"/>
    <mergeCell ref="P18:Q18"/>
    <mergeCell ref="P11:Q11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2018-10-16T02:02:35Z</dcterms:created>
  <dcterms:modified xsi:type="dcterms:W3CDTF">2018-10-17T02:02:47Z</dcterms:modified>
</cp:coreProperties>
</file>