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สถิติประชากร\"/>
    </mc:Choice>
  </mc:AlternateContent>
  <bookViews>
    <workbookView xWindow="0" yWindow="0" windowWidth="20130" windowHeight="7695"/>
  </bookViews>
  <sheets>
    <sheet name="tab.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4" i="1" l="1"/>
  <c r="H84" i="1"/>
  <c r="H81" i="1" s="1"/>
  <c r="E84" i="1"/>
  <c r="K83" i="1"/>
  <c r="H83" i="1"/>
  <c r="E83" i="1"/>
  <c r="E82" i="1" s="1"/>
  <c r="K82" i="1"/>
  <c r="J82" i="1"/>
  <c r="I82" i="1"/>
  <c r="H82" i="1"/>
  <c r="G82" i="1"/>
  <c r="F82" i="1"/>
  <c r="K81" i="1"/>
  <c r="J81" i="1"/>
  <c r="I81" i="1"/>
  <c r="E81" i="1"/>
  <c r="K80" i="1"/>
  <c r="H80" i="1"/>
  <c r="E80" i="1"/>
  <c r="K79" i="1"/>
  <c r="J79" i="1"/>
  <c r="I79" i="1"/>
  <c r="H79" i="1" s="1"/>
  <c r="E79" i="1"/>
  <c r="K78" i="1"/>
  <c r="H78" i="1"/>
  <c r="E78" i="1"/>
  <c r="K77" i="1"/>
  <c r="H77" i="1"/>
  <c r="H75" i="1" s="1"/>
  <c r="E77" i="1"/>
  <c r="E76" i="1" s="1"/>
  <c r="K76" i="1"/>
  <c r="J76" i="1"/>
  <c r="I76" i="1"/>
  <c r="G76" i="1"/>
  <c r="F76" i="1"/>
  <c r="K75" i="1"/>
  <c r="J75" i="1"/>
  <c r="I75" i="1"/>
  <c r="G75" i="1"/>
  <c r="F75" i="1"/>
  <c r="E75" i="1"/>
  <c r="K74" i="1"/>
  <c r="H74" i="1"/>
  <c r="E74" i="1"/>
  <c r="K73" i="1"/>
  <c r="H73" i="1"/>
  <c r="E73" i="1"/>
  <c r="K72" i="1"/>
  <c r="H72" i="1"/>
  <c r="H69" i="1" s="1"/>
  <c r="E72" i="1"/>
  <c r="K71" i="1"/>
  <c r="H71" i="1"/>
  <c r="E71" i="1"/>
  <c r="E70" i="1" s="1"/>
  <c r="K70" i="1"/>
  <c r="J70" i="1"/>
  <c r="I70" i="1"/>
  <c r="H70" i="1"/>
  <c r="G70" i="1"/>
  <c r="F70" i="1"/>
  <c r="K69" i="1"/>
  <c r="J69" i="1"/>
  <c r="I69" i="1"/>
  <c r="G69" i="1"/>
  <c r="F69" i="1"/>
  <c r="E69" i="1"/>
  <c r="K61" i="1"/>
  <c r="H61" i="1"/>
  <c r="H58" i="1" s="1"/>
  <c r="E61" i="1"/>
  <c r="K60" i="1"/>
  <c r="H60" i="1"/>
  <c r="E60" i="1"/>
  <c r="E58" i="1" s="1"/>
  <c r="K59" i="1"/>
  <c r="J59" i="1"/>
  <c r="I59" i="1"/>
  <c r="H59" i="1"/>
  <c r="G59" i="1"/>
  <c r="F59" i="1"/>
  <c r="K58" i="1"/>
  <c r="J58" i="1"/>
  <c r="I58" i="1"/>
  <c r="G58" i="1"/>
  <c r="F58" i="1"/>
  <c r="K57" i="1"/>
  <c r="H57" i="1"/>
  <c r="E57" i="1"/>
  <c r="K56" i="1"/>
  <c r="H56" i="1"/>
  <c r="E56" i="1"/>
  <c r="K55" i="1"/>
  <c r="J55" i="1"/>
  <c r="I55" i="1"/>
  <c r="H55" i="1"/>
  <c r="G55" i="1"/>
  <c r="F55" i="1"/>
  <c r="E55" i="1"/>
  <c r="K54" i="1"/>
  <c r="J54" i="1"/>
  <c r="I54" i="1"/>
  <c r="H54" i="1"/>
  <c r="G54" i="1"/>
  <c r="F54" i="1"/>
  <c r="E54" i="1"/>
  <c r="K53" i="1"/>
  <c r="H53" i="1"/>
  <c r="E53" i="1"/>
  <c r="K52" i="1"/>
  <c r="H52" i="1"/>
  <c r="H51" i="1" s="1"/>
  <c r="E52" i="1"/>
  <c r="E50" i="1" s="1"/>
  <c r="K51" i="1"/>
  <c r="J51" i="1"/>
  <c r="I51" i="1"/>
  <c r="G51" i="1"/>
  <c r="F51" i="1"/>
  <c r="K50" i="1"/>
  <c r="J50" i="1"/>
  <c r="I50" i="1"/>
  <c r="H50" i="1"/>
  <c r="G50" i="1"/>
  <c r="F50" i="1"/>
  <c r="K49" i="1"/>
  <c r="H49" i="1"/>
  <c r="E49" i="1"/>
  <c r="E46" i="1" s="1"/>
  <c r="K48" i="1"/>
  <c r="H48" i="1"/>
  <c r="H47" i="1" s="1"/>
  <c r="E48" i="1"/>
  <c r="K47" i="1"/>
  <c r="J47" i="1"/>
  <c r="I47" i="1"/>
  <c r="G47" i="1"/>
  <c r="F47" i="1"/>
  <c r="E47" i="1"/>
  <c r="K46" i="1"/>
  <c r="J46" i="1"/>
  <c r="I46" i="1"/>
  <c r="G46" i="1"/>
  <c r="F46" i="1"/>
  <c r="K45" i="1"/>
  <c r="H45" i="1"/>
  <c r="E45" i="1"/>
  <c r="K44" i="1"/>
  <c r="H44" i="1"/>
  <c r="H43" i="1" s="1"/>
  <c r="E44" i="1"/>
  <c r="E42" i="1" s="1"/>
  <c r="K43" i="1"/>
  <c r="J43" i="1"/>
  <c r="I43" i="1"/>
  <c r="G43" i="1"/>
  <c r="F43" i="1"/>
  <c r="K42" i="1"/>
  <c r="J42" i="1"/>
  <c r="I42" i="1"/>
  <c r="H42" i="1"/>
  <c r="G42" i="1"/>
  <c r="F42" i="1"/>
  <c r="K41" i="1"/>
  <c r="H41" i="1"/>
  <c r="E41" i="1"/>
  <c r="K40" i="1"/>
  <c r="H40" i="1"/>
  <c r="E40" i="1"/>
  <c r="K39" i="1"/>
  <c r="H39" i="1"/>
  <c r="H37" i="1" s="1"/>
  <c r="E39" i="1"/>
  <c r="E37" i="1" s="1"/>
  <c r="K38" i="1"/>
  <c r="J38" i="1"/>
  <c r="I38" i="1"/>
  <c r="H38" i="1"/>
  <c r="G38" i="1"/>
  <c r="F38" i="1"/>
  <c r="E38" i="1"/>
  <c r="K37" i="1"/>
  <c r="J37" i="1"/>
  <c r="I37" i="1"/>
  <c r="G37" i="1"/>
  <c r="F37" i="1"/>
  <c r="K29" i="1"/>
  <c r="H29" i="1"/>
  <c r="E29" i="1"/>
  <c r="K28" i="1"/>
  <c r="H28" i="1"/>
  <c r="E28" i="1"/>
  <c r="K27" i="1"/>
  <c r="H27" i="1"/>
  <c r="E27" i="1"/>
  <c r="K26" i="1"/>
  <c r="H26" i="1"/>
  <c r="H24" i="1" s="1"/>
  <c r="E26" i="1"/>
  <c r="E25" i="1" s="1"/>
  <c r="K25" i="1"/>
  <c r="J25" i="1"/>
  <c r="I25" i="1"/>
  <c r="G25" i="1"/>
  <c r="F25" i="1"/>
  <c r="K24" i="1"/>
  <c r="J24" i="1"/>
  <c r="I24" i="1"/>
  <c r="G24" i="1"/>
  <c r="F24" i="1"/>
  <c r="K23" i="1"/>
  <c r="K9" i="1" s="1"/>
  <c r="H23" i="1"/>
  <c r="E23" i="1"/>
  <c r="K22" i="1"/>
  <c r="H22" i="1"/>
  <c r="E22" i="1"/>
  <c r="K21" i="1"/>
  <c r="K8" i="1" s="1"/>
  <c r="K7" i="1" s="1"/>
  <c r="H21" i="1"/>
  <c r="H20" i="1" s="1"/>
  <c r="E21" i="1"/>
  <c r="E19" i="1" s="1"/>
  <c r="K20" i="1"/>
  <c r="J20" i="1"/>
  <c r="I20" i="1"/>
  <c r="G20" i="1"/>
  <c r="F20" i="1"/>
  <c r="K19" i="1"/>
  <c r="J19" i="1"/>
  <c r="I19" i="1"/>
  <c r="H19" i="1"/>
  <c r="G19" i="1"/>
  <c r="F19" i="1"/>
  <c r="K18" i="1"/>
  <c r="H18" i="1"/>
  <c r="E18" i="1"/>
  <c r="K17" i="1"/>
  <c r="H17" i="1"/>
  <c r="E17" i="1"/>
  <c r="K16" i="1"/>
  <c r="H16" i="1"/>
  <c r="E16" i="1"/>
  <c r="K15" i="1"/>
  <c r="H15" i="1"/>
  <c r="H10" i="1" s="1"/>
  <c r="E15" i="1"/>
  <c r="K14" i="1"/>
  <c r="H14" i="1"/>
  <c r="E14" i="1"/>
  <c r="K13" i="1"/>
  <c r="H13" i="1"/>
  <c r="E13" i="1"/>
  <c r="K12" i="1"/>
  <c r="H12" i="1"/>
  <c r="H11" i="1" s="1"/>
  <c r="E12" i="1"/>
  <c r="E10" i="1" s="1"/>
  <c r="K11" i="1"/>
  <c r="J11" i="1"/>
  <c r="I11" i="1"/>
  <c r="G11" i="1"/>
  <c r="F11" i="1"/>
  <c r="K10" i="1"/>
  <c r="J10" i="1"/>
  <c r="I10" i="1"/>
  <c r="G10" i="1"/>
  <c r="F10" i="1"/>
  <c r="M9" i="1"/>
  <c r="L9" i="1"/>
  <c r="J9" i="1"/>
  <c r="I9" i="1"/>
  <c r="H9" i="1" s="1"/>
  <c r="H7" i="1" s="1"/>
  <c r="G9" i="1"/>
  <c r="F9" i="1"/>
  <c r="E9" i="1" s="1"/>
  <c r="M8" i="1"/>
  <c r="M7" i="1" s="1"/>
  <c r="L8" i="1"/>
  <c r="L7" i="1" s="1"/>
  <c r="J8" i="1"/>
  <c r="J7" i="1" s="1"/>
  <c r="I8" i="1"/>
  <c r="H8" i="1"/>
  <c r="G8" i="1"/>
  <c r="G7" i="1" s="1"/>
  <c r="F8" i="1"/>
  <c r="E8" i="1"/>
  <c r="E7" i="1" s="1"/>
  <c r="I7" i="1"/>
  <c r="F7" i="1"/>
  <c r="E11" i="1" l="1"/>
  <c r="E20" i="1"/>
  <c r="E24" i="1"/>
  <c r="E43" i="1"/>
  <c r="H46" i="1"/>
  <c r="E51" i="1"/>
  <c r="E59" i="1"/>
  <c r="H76" i="1"/>
  <c r="H25" i="1"/>
</calcChain>
</file>

<file path=xl/sharedStrings.xml><?xml version="1.0" encoding="utf-8"?>
<sst xmlns="http://schemas.openxmlformats.org/spreadsheetml/2006/main" count="233" uniqueCount="112">
  <si>
    <t>ตาราง</t>
  </si>
  <si>
    <t>Table</t>
  </si>
  <si>
    <t>รวมยอด</t>
  </si>
  <si>
    <t>Total</t>
  </si>
  <si>
    <t>อำเภอเมืองเลย</t>
  </si>
  <si>
    <t>Mueang Loei District</t>
  </si>
  <si>
    <t>อำเภอนาด้วง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</si>
  <si>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</si>
  <si>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</si>
  <si>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</si>
  <si>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</si>
  <si>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</si>
  <si>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</si>
  <si>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</si>
  <si>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</si>
  <si>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</si>
  <si>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</si>
  <si>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</si>
  <si>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</si>
  <si>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</si>
  <si>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</si>
  <si>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</si>
  <si>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</si>
  <si>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</si>
  <si>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</si>
  <si>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</si>
  <si>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</si>
  <si>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</si>
  <si>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</si>
  <si>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</si>
  <si>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</si>
  <si>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ประชากรจากการทะเบียน จำแนกตามเพศ เขตการปกครอง เป็นรายอำเภอ พ.ศ. 2558 - 2560</t>
  </si>
  <si>
    <t>Population from Registration Record by Sex, Administration Zone and District: 2015 - 2017</t>
  </si>
  <si>
    <t xml:space="preserve">              อำเภอ และ              เขตการปกครอง</t>
  </si>
  <si>
    <t>2558 (2015)</t>
  </si>
  <si>
    <t>2559 (2016)</t>
  </si>
  <si>
    <t>2560 (2017)</t>
  </si>
  <si>
    <t>District and Area</t>
  </si>
  <si>
    <t>รวม</t>
  </si>
  <si>
    <t>ชาย</t>
  </si>
  <si>
    <t>หญิง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</si>
  <si>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</si>
  <si>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</si>
  <si>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</si>
  <si>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</si>
  <si>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</si>
  <si>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</si>
  <si>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 xml:space="preserve">  ในเขตเทศบาล</t>
  </si>
  <si>
    <t xml:space="preserve">  Municipal area</t>
  </si>
  <si>
    <t>เทศบาลเมืองเลย</t>
  </si>
  <si>
    <t xml:space="preserve">   เทศบาลเมืองเลย</t>
  </si>
  <si>
    <t>Loei Town Municipality</t>
  </si>
  <si>
    <t>เทศบาลตำบลนาอ้อ</t>
  </si>
  <si>
    <t xml:space="preserve">   เทศบาลตำบลนาอ้อ</t>
  </si>
  <si>
    <t>Na-o Subdistrict Municipality</t>
  </si>
  <si>
    <t>เทศบาลตำบลน้ำสวย</t>
  </si>
  <si>
    <t xml:space="preserve">   เทศบาลตำบลน้ำสวย</t>
  </si>
  <si>
    <t>Nam Suai Subdistrict Municipality</t>
  </si>
  <si>
    <t>เทศบาลตำบลนาอาน</t>
  </si>
  <si>
    <t xml:space="preserve">   เทศบาลตำบลนาอาน</t>
  </si>
  <si>
    <t>Na-an Subdistrict Municipality</t>
  </si>
  <si>
    <t>เทศบาลตำบลนาโป่ง</t>
  </si>
  <si>
    <t xml:space="preserve">   เทศบาลตำบลนาโป่ง</t>
  </si>
  <si>
    <t>Na Pong Subdistrict Municipality</t>
  </si>
  <si>
    <t>เทศบาลตำบลนาดินดำ</t>
  </si>
  <si>
    <t xml:space="preserve">   เทศบาลตำบลนาดินดำ</t>
  </si>
  <si>
    <t>Na Din Dam Subdistrict Municipality</t>
  </si>
  <si>
    <t xml:space="preserve"> Na Duang District</t>
  </si>
  <si>
    <t>เทศบาลตำบลนาด้วง</t>
  </si>
  <si>
    <t xml:space="preserve">   เทศบาลตำบลนาด้วง</t>
  </si>
  <si>
    <t>เทศบาลตำบลนาดอกคำ</t>
  </si>
  <si>
    <t xml:space="preserve">   เทศบาลตำบลนาดอกคำ</t>
  </si>
  <si>
    <t>เทศบาลตำบลเชียงคาน</t>
  </si>
  <si>
    <t xml:space="preserve">   เทศบาลตำบลเชียงคาน</t>
  </si>
  <si>
    <t>Chiang Khan Subdistrict Municipality</t>
  </si>
  <si>
    <t>เทศบาลตำบลเขาแก้ว</t>
  </si>
  <si>
    <t xml:space="preserve">   เทศบาลตำบลเขาแก้ว</t>
  </si>
  <si>
    <t>Khao Kaeo Subdistrict Municipality</t>
  </si>
  <si>
    <t>เทศบาลตำบลธาตุ</t>
  </si>
  <si>
    <t xml:space="preserve">   เทศบาลตำบลธาตุ</t>
  </si>
  <si>
    <t>That Subdistrict Municipality</t>
  </si>
  <si>
    <t>ประชากรจากการทะเบียน จำแนกตามเพศ เขตการปกครอง เป็นรายอำเภอ พ.ศ. 2558 - 2560 (ต่อ)</t>
  </si>
  <si>
    <t>Population from Registration Record by Sex, Administration Zone and District: 2015 - 2017 (Contd.)</t>
  </si>
  <si>
    <t xml:space="preserve"> ในเขตเทศบาล</t>
  </si>
  <si>
    <t xml:space="preserve">      เทศบาลตำบลเชียงกลม</t>
  </si>
  <si>
    <t xml:space="preserve">      Chiang Klom Subdistrict Municipality</t>
  </si>
  <si>
    <t xml:space="preserve">      เทศบาลตำบลปากชม</t>
  </si>
  <si>
    <t xml:space="preserve">      Pak Chom Subdistrict Municipality</t>
  </si>
  <si>
    <t xml:space="preserve"> นอกเขตเทศบาล</t>
  </si>
  <si>
    <t xml:space="preserve">  Non-municipal area</t>
  </si>
  <si>
    <t xml:space="preserve">      เทศบาลตำบลด่านซ้าย</t>
  </si>
  <si>
    <t xml:space="preserve">      Dan Sai Subdistrict Municipality</t>
  </si>
  <si>
    <t xml:space="preserve">      นอกเขตเทศบาล</t>
  </si>
  <si>
    <t xml:space="preserve">      Non-municipal area</t>
  </si>
  <si>
    <t xml:space="preserve">      เทศบาลตำบลนาแห้ว</t>
  </si>
  <si>
    <t xml:space="preserve">      Na Haeo Subdistrict Municipality</t>
  </si>
  <si>
    <t xml:space="preserve">      เทศบาลตำบลภูเรือ</t>
  </si>
  <si>
    <t xml:space="preserve">      Phu Ruea Subdistrict Municipality</t>
  </si>
  <si>
    <t xml:space="preserve">      เทศบาลตำบลท่าลี่</t>
  </si>
  <si>
    <t xml:space="preserve">      Tha Li Subdistrict Municipality</t>
  </si>
  <si>
    <t xml:space="preserve">      เทศบาลตำบลวังสะพุง</t>
  </si>
  <si>
    <t xml:space="preserve">      Wang Saphung Subdistrict Municipality</t>
  </si>
  <si>
    <t xml:space="preserve">   นอกเขตเทศบาล</t>
  </si>
  <si>
    <t xml:space="preserve">      เทศบาลตำบลภูกระดึง</t>
  </si>
  <si>
    <t xml:space="preserve">      Phu Kradueng Subdistrict Municipality</t>
  </si>
  <si>
    <t xml:space="preserve">  นอกเขตเทศบาล</t>
  </si>
  <si>
    <t xml:space="preserve">      เทศบาลตำบลโนนปอแดง</t>
  </si>
  <si>
    <t xml:space="preserve">      Non Po Daeng Subdistrict Municipality</t>
  </si>
  <si>
    <t xml:space="preserve">      เทศบาลตำบลหนองหิน</t>
  </si>
  <si>
    <t xml:space="preserve">      Nong Hin Subdistrict Municipality</t>
  </si>
  <si>
    <t xml:space="preserve">    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</si>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</sst>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right" vertical="center" indent="1"/>
    </xf>
    <xf numFmtId="3" fontId="1" fillId="0" borderId="3" xfId="0" applyNumberFormat="1" applyFont="1" applyBorder="1" applyAlignment="1">
      <alignment horizontal="right" vertical="center" indent="1"/>
    </xf>
    <xf numFmtId="3" fontId="1" fillId="0" borderId="4" xfId="0" applyNumberFormat="1" applyFont="1" applyBorder="1" applyAlignment="1">
      <alignment horizontal="right" vertical="center" inden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9" xfId="0" applyNumberFormat="1" applyFont="1" applyBorder="1" applyAlignment="1">
      <alignment horizontal="right" vertical="center" indent="1"/>
    </xf>
    <xf numFmtId="3" fontId="1" fillId="0" borderId="5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vertical="center" indent="1"/>
    </xf>
    <xf numFmtId="3" fontId="3" fillId="0" borderId="9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/>
    </xf>
    <xf numFmtId="0" fontId="3" fillId="0" borderId="7" xfId="0" applyFont="1" applyBorder="1" applyAlignment="1">
      <alignment horizontal="left" indent="1"/>
    </xf>
    <xf numFmtId="0" fontId="4" fillId="0" borderId="8" xfId="0" applyFont="1" applyBorder="1" applyAlignment="1">
      <alignment horizontal="left" indent="1"/>
    </xf>
    <xf numFmtId="3" fontId="3" fillId="0" borderId="11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3" fontId="1" fillId="0" borderId="11" xfId="0" applyNumberFormat="1" applyFont="1" applyBorder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0" fontId="3" fillId="0" borderId="6" xfId="0" applyFont="1" applyBorder="1" applyAlignment="1">
      <alignment horizontal="left" vertical="center"/>
    </xf>
    <xf numFmtId="0" fontId="4" fillId="0" borderId="0" xfId="0" applyFont="1"/>
    <xf numFmtId="3" fontId="4" fillId="0" borderId="9" xfId="0" applyNumberFormat="1" applyFont="1" applyBorder="1" applyAlignment="1">
      <alignment horizontal="right" vertical="center" indent="1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2" xfId="0" applyNumberFormat="1" applyFont="1" applyBorder="1" applyAlignment="1">
      <alignment horizontal="right" vertical="center" indent="1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3" fontId="4" fillId="0" borderId="5" xfId="0" applyNumberFormat="1" applyFont="1" applyBorder="1" applyAlignment="1">
      <alignment horizontal="right" vertical="center" inden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/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 indent="1"/>
    </xf>
    <xf numFmtId="0" fontId="4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/>
    <xf numFmtId="0" fontId="3" fillId="0" borderId="7" xfId="0" applyFont="1" applyBorder="1"/>
    <xf numFmtId="3" fontId="3" fillId="0" borderId="11" xfId="0" applyNumberFormat="1" applyFont="1" applyBorder="1"/>
    <xf numFmtId="0" fontId="3" fillId="0" borderId="6" xfId="0" applyFont="1" applyBorder="1"/>
    <xf numFmtId="3" fontId="3" fillId="0" borderId="0" xfId="0" applyNumberFormat="1" applyFont="1" applyBorder="1"/>
    <xf numFmtId="3" fontId="1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abSelected="1" topLeftCell="A19" zoomScale="70" zoomScaleNormal="70" workbookViewId="0">
      <selection activeCell="X40" sqref="X40:X41"/>
    </sheetView>
  </sheetViews>
  <sheetFormatPr defaultColWidth="11.375" defaultRowHeight="24" x14ac:dyDescent="0.55000000000000004"/>
  <cols>
    <col min="1" max="1" width="1.75" style="5" customWidth="1"/>
    <col min="2" max="2" width="7.125" style="5" customWidth="1"/>
    <col min="3" max="3" width="5.875" style="5" customWidth="1"/>
    <col min="4" max="13" width="10.875" style="5" customWidth="1"/>
    <col min="14" max="14" width="19.625" style="5" customWidth="1"/>
    <col min="15" max="15" width="2.375" style="5" customWidth="1"/>
    <col min="16" max="16" width="14.125" style="5" customWidth="1"/>
    <col min="17" max="17" width="8.125" style="5" customWidth="1"/>
    <col min="18" max="21" width="2.125" style="5" customWidth="1"/>
    <col min="22" max="22" width="11.375" style="5"/>
    <col min="23" max="23" width="20.125" style="5" customWidth="1"/>
    <col min="24" max="16384" width="11.375" style="5"/>
  </cols>
  <sheetData>
    <row r="1" spans="1:16" s="1" customFormat="1" ht="21.75" customHeight="1" x14ac:dyDescent="0.55000000000000004">
      <c r="B1" s="1" t="s">
        <v>0</v>
      </c>
      <c r="C1" s="2">
        <v>1.2</v>
      </c>
      <c r="D1" s="1" t="s">
        <v>31</v>
      </c>
    </row>
    <row r="2" spans="1:16" s="1" customFormat="1" ht="21.75" customHeight="1" x14ac:dyDescent="0.55000000000000004">
      <c r="B2" s="1" t="s">
        <v>1</v>
      </c>
      <c r="C2" s="2">
        <v>1.2</v>
      </c>
      <c r="D2" s="1" t="s">
        <v>32</v>
      </c>
    </row>
    <row r="3" spans="1:16" ht="21.75" customHeight="1" x14ac:dyDescent="0.55000000000000004">
      <c r="A3" s="4"/>
      <c r="B3" s="4"/>
      <c r="C3" s="4"/>
      <c r="D3" s="4"/>
      <c r="E3" s="4"/>
      <c r="F3" s="4"/>
      <c r="G3" s="4"/>
      <c r="H3" s="4"/>
      <c r="N3" s="4"/>
    </row>
    <row r="4" spans="1:16" ht="21.75" customHeight="1" x14ac:dyDescent="0.55000000000000004">
      <c r="A4" s="6" t="s">
        <v>33</v>
      </c>
      <c r="B4" s="6"/>
      <c r="C4" s="6"/>
      <c r="D4" s="7"/>
      <c r="E4" s="26" t="s">
        <v>34</v>
      </c>
      <c r="F4" s="27"/>
      <c r="G4" s="28"/>
      <c r="H4" s="26" t="s">
        <v>35</v>
      </c>
      <c r="I4" s="27"/>
      <c r="J4" s="28"/>
      <c r="K4" s="26" t="s">
        <v>36</v>
      </c>
      <c r="L4" s="27"/>
      <c r="M4" s="28"/>
      <c r="N4" s="8" t="s">
        <v>37</v>
      </c>
      <c r="O4" s="13"/>
      <c r="P4" s="13"/>
    </row>
    <row r="5" spans="1:16" ht="21.75" customHeight="1" x14ac:dyDescent="0.55000000000000004">
      <c r="A5" s="9"/>
      <c r="B5" s="9"/>
      <c r="C5" s="9"/>
      <c r="D5" s="10"/>
      <c r="E5" s="15" t="s">
        <v>38</v>
      </c>
      <c r="F5" s="14" t="s">
        <v>39</v>
      </c>
      <c r="G5" s="15" t="s">
        <v>40</v>
      </c>
      <c r="H5" s="29" t="s">
        <v>38</v>
      </c>
      <c r="I5" s="14" t="s">
        <v>39</v>
      </c>
      <c r="J5" s="29" t="s">
        <v>40</v>
      </c>
      <c r="K5" s="29" t="s">
        <v>38</v>
      </c>
      <c r="L5" s="14" t="s">
        <v>39</v>
      </c>
      <c r="M5" s="29" t="s">
        <v>40</v>
      </c>
      <c r="N5" s="12"/>
      <c r="O5" s="4"/>
      <c r="P5" s="4"/>
    </row>
    <row r="6" spans="1:16" ht="21.75" customHeight="1" x14ac:dyDescent="0.55000000000000004">
      <c r="A6" s="16"/>
      <c r="B6" s="16"/>
      <c r="C6" s="16"/>
      <c r="D6" s="17"/>
      <c r="E6" s="30" t="s">
        <v>3</v>
      </c>
      <c r="F6" s="18" t="s">
        <v>41</v>
      </c>
      <c r="G6" s="30" t="s">
        <v>42</v>
      </c>
      <c r="H6" s="18" t="s">
        <v>3</v>
      </c>
      <c r="I6" s="18" t="s">
        <v>41</v>
      </c>
      <c r="J6" s="18" t="s">
        <v>42</v>
      </c>
      <c r="K6" s="14" t="s">
        <v>3</v>
      </c>
      <c r="L6" s="18" t="s">
        <v>41</v>
      </c>
      <c r="M6" s="18" t="s">
        <v>42</v>
      </c>
      <c r="N6" s="11"/>
      <c r="O6" s="22"/>
      <c r="P6" s="22"/>
    </row>
    <row r="7" spans="1:16" s="1" customFormat="1" ht="18.95" customHeight="1" x14ac:dyDescent="0.55000000000000004">
      <c r="A7" s="31" t="s">
        <v>2</v>
      </c>
      <c r="B7" s="31"/>
      <c r="C7" s="31"/>
      <c r="D7" s="31"/>
      <c r="E7" s="32">
        <f t="shared" ref="E7:I7" si="0">SUM(E8:E9)</f>
        <v>638819</v>
      </c>
      <c r="F7" s="32">
        <f t="shared" si="0"/>
        <v>321620</v>
      </c>
      <c r="G7" s="32">
        <f t="shared" si="0"/>
        <v>317199</v>
      </c>
      <c r="H7" s="32">
        <f t="shared" si="0"/>
        <v>639801</v>
      </c>
      <c r="I7" s="32">
        <f t="shared" si="0"/>
        <v>321885</v>
      </c>
      <c r="J7" s="33">
        <f>SUM(J8:J9)</f>
        <v>317916</v>
      </c>
      <c r="K7" s="34">
        <f>SUM(K8:K9)</f>
        <v>641666</v>
      </c>
      <c r="L7" s="34">
        <f>SUM(L8:L9)</f>
        <v>322592</v>
      </c>
      <c r="M7" s="34">
        <f>SUM(M8:M9)</f>
        <v>319074</v>
      </c>
      <c r="N7" s="35" t="s">
        <v>3</v>
      </c>
      <c r="O7" s="36"/>
    </row>
    <row r="8" spans="1:16" ht="18.95" customHeight="1" x14ac:dyDescent="0.55000000000000004">
      <c r="A8" s="37"/>
      <c r="B8" s="38" t="s">
        <v>43</v>
      </c>
      <c r="C8" s="38"/>
      <c r="D8" s="39"/>
      <c r="E8" s="40">
        <f>SUM(F8:G8)</f>
        <v>193941</v>
      </c>
      <c r="F8" s="40">
        <f>SUM(F21:F22,F12:F17,F26:F28,F39:F40,F44,F48,F52,F56,F60,F71,F77,F80,F83)</f>
        <v>97001</v>
      </c>
      <c r="G8" s="40">
        <f>SUM(G21:G22,G12:G17,G26:G28,G39:G40,G44,G48,G52,G56,G60,G71,G77,G80,G83)</f>
        <v>96940</v>
      </c>
      <c r="H8" s="40">
        <f>SUM(I8:J8)</f>
        <v>193417</v>
      </c>
      <c r="I8" s="40">
        <f>SUM(I21:I22,I12:I17,I26:I28,I39:I40,I44,I48,I52,I56,I60,I71,I77,I80,I83)</f>
        <v>96451</v>
      </c>
      <c r="J8" s="41">
        <f>SUM(J21:J22,J12:J17,J26:J28,J39:J40,J44,J48,J52,J56,J60,J71,J77,J80,J83)</f>
        <v>96966</v>
      </c>
      <c r="K8" s="41">
        <f>SUM(K21:K22,K12:K17,K26:K28,K39:K40,K44,K48,K52,K56,K60,K71,K77,K80,K83)</f>
        <v>193204</v>
      </c>
      <c r="L8" s="41">
        <f>SUM(L21:L22,L12:L17,L26:L28,L39:L40,L44,L48,L52,L56,L60,L71,L77,L80,L83)</f>
        <v>96172</v>
      </c>
      <c r="M8" s="40">
        <f>SUM(M21:M22,M12:M17,M26:M28,M39:M40,M44,M48,M52,M56,M60,M71,M77,M80,M83)</f>
        <v>97032</v>
      </c>
      <c r="N8" s="38" t="s">
        <v>44</v>
      </c>
    </row>
    <row r="9" spans="1:16" ht="18.95" customHeight="1" x14ac:dyDescent="0.55000000000000004">
      <c r="A9" s="37"/>
      <c r="B9" s="38" t="s">
        <v>45</v>
      </c>
      <c r="C9" s="38"/>
      <c r="D9" s="39"/>
      <c r="E9" s="40">
        <f>SUM(F9:G9)</f>
        <v>444878</v>
      </c>
      <c r="F9" s="40">
        <f>SUM(F18,F23,F29,F41,F45,F49,F53,F57,F61,F72,F74,F78,F84)</f>
        <v>224619</v>
      </c>
      <c r="G9" s="40">
        <f>SUM(G18,G23,G29,G41,G45,G49,G53,G57,G61,G72,G74,G78,G84)</f>
        <v>220259</v>
      </c>
      <c r="H9" s="40">
        <f>SUM(I9:J9)</f>
        <v>446384</v>
      </c>
      <c r="I9" s="40">
        <f>SUM(I18,I23,I29,I41,I45,I49,I53,I57,I61,I72,I74,I78,I84)</f>
        <v>225434</v>
      </c>
      <c r="J9" s="41">
        <f>SUM(J18,J23,J29,J41,J45,J49,J53,J57,J61,J72,J74,J78,J84)</f>
        <v>220950</v>
      </c>
      <c r="K9" s="41">
        <f>SUM(K18,K23,K29,K41,K45,K49,K53,K57,K61,K72,K74,K78,K84)</f>
        <v>448462</v>
      </c>
      <c r="L9" s="41">
        <f>SUM(L18,L23,L29,L41,L45,L49,L53,L57,L61,L72,L74,L78,L84)</f>
        <v>226420</v>
      </c>
      <c r="M9" s="40">
        <f>SUM(M18,M23,M29,M41,M45,M49,M53,M57,M61,M72,M74,M78,M84)</f>
        <v>222042</v>
      </c>
      <c r="N9" s="38" t="s">
        <v>46</v>
      </c>
    </row>
    <row r="10" spans="1:16" ht="18.95" customHeight="1" x14ac:dyDescent="0.55000000000000004">
      <c r="A10" s="42" t="s">
        <v>4</v>
      </c>
      <c r="B10" s="43" t="s">
        <v>4</v>
      </c>
      <c r="C10" s="43"/>
      <c r="D10" s="44"/>
      <c r="E10" s="32">
        <f>SUM(E12:E18)</f>
        <v>123511</v>
      </c>
      <c r="F10" s="32">
        <f t="shared" ref="F10:G10" si="1">SUM(F12:F18)</f>
        <v>62388</v>
      </c>
      <c r="G10" s="32">
        <f t="shared" si="1"/>
        <v>61123</v>
      </c>
      <c r="H10" s="32">
        <f>SUM(H12:H18)</f>
        <v>123633</v>
      </c>
      <c r="I10" s="32">
        <f>SUM(I12:I18)</f>
        <v>62419</v>
      </c>
      <c r="J10" s="32">
        <f>SUM(J12:J18)</f>
        <v>61214</v>
      </c>
      <c r="K10" s="45">
        <f t="shared" ref="K10:K29" si="2">SUM(L10:M10)</f>
        <v>123913</v>
      </c>
      <c r="L10" s="46">
        <v>62418</v>
      </c>
      <c r="M10" s="45">
        <v>61495</v>
      </c>
      <c r="N10" s="43" t="s">
        <v>5</v>
      </c>
    </row>
    <row r="11" spans="1:16" ht="18.95" customHeight="1" x14ac:dyDescent="0.55000000000000004">
      <c r="A11" s="42"/>
      <c r="B11" s="47" t="s">
        <v>47</v>
      </c>
      <c r="C11" s="42"/>
      <c r="E11" s="41">
        <f t="shared" ref="E11:H11" si="3">SUM(E12:E17)</f>
        <v>64596</v>
      </c>
      <c r="F11" s="41">
        <f>SUM(F12:F17)</f>
        <v>32303</v>
      </c>
      <c r="G11" s="41">
        <f>SUM(G12:G17)</f>
        <v>32293</v>
      </c>
      <c r="H11" s="41">
        <f t="shared" si="3"/>
        <v>64254</v>
      </c>
      <c r="I11" s="41">
        <f>SUM(I12:I17)</f>
        <v>31972</v>
      </c>
      <c r="J11" s="41">
        <f>SUM(J12:J17)</f>
        <v>32282</v>
      </c>
      <c r="K11" s="45">
        <f t="shared" si="2"/>
        <v>64115</v>
      </c>
      <c r="L11" s="48">
        <v>31766</v>
      </c>
      <c r="M11" s="48">
        <v>32349</v>
      </c>
      <c r="N11" s="38" t="s">
        <v>48</v>
      </c>
    </row>
    <row r="12" spans="1:16" ht="18.95" customHeight="1" x14ac:dyDescent="0.55000000000000004">
      <c r="A12" s="49" t="s">
        <v>49</v>
      </c>
      <c r="B12" s="50" t="s">
        <v>50</v>
      </c>
      <c r="C12" s="49"/>
      <c r="E12" s="51">
        <f t="shared" ref="E12:E18" si="4">SUM(F12:G12)</f>
        <v>21906</v>
      </c>
      <c r="F12" s="51">
        <v>11024</v>
      </c>
      <c r="G12" s="51">
        <v>10882</v>
      </c>
      <c r="H12" s="51">
        <f t="shared" ref="H12:H29" si="5">SUM(I12:J12)</f>
        <v>21381</v>
      </c>
      <c r="I12" s="40">
        <v>10604</v>
      </c>
      <c r="J12" s="52">
        <v>10777</v>
      </c>
      <c r="K12" s="45">
        <f t="shared" si="2"/>
        <v>21013</v>
      </c>
      <c r="L12" s="48">
        <v>10310</v>
      </c>
      <c r="M12" s="48">
        <v>10703</v>
      </c>
      <c r="N12" s="47" t="s">
        <v>51</v>
      </c>
    </row>
    <row r="13" spans="1:16" ht="18.95" customHeight="1" x14ac:dyDescent="0.55000000000000004">
      <c r="A13" s="49" t="s">
        <v>52</v>
      </c>
      <c r="B13" s="50" t="s">
        <v>53</v>
      </c>
      <c r="C13" s="49"/>
      <c r="E13" s="51">
        <f t="shared" si="4"/>
        <v>6184</v>
      </c>
      <c r="F13" s="51">
        <v>3033</v>
      </c>
      <c r="G13" s="51">
        <v>3151</v>
      </c>
      <c r="H13" s="51">
        <f t="shared" si="5"/>
        <v>6173</v>
      </c>
      <c r="I13" s="40">
        <v>3022</v>
      </c>
      <c r="J13" s="52">
        <v>3151</v>
      </c>
      <c r="K13" s="45">
        <f t="shared" si="2"/>
        <v>6189</v>
      </c>
      <c r="L13" s="48">
        <v>3028</v>
      </c>
      <c r="M13" s="48">
        <v>3161</v>
      </c>
      <c r="N13" s="47" t="s">
        <v>54</v>
      </c>
    </row>
    <row r="14" spans="1:16" ht="18.95" customHeight="1" x14ac:dyDescent="0.55000000000000004">
      <c r="A14" s="49" t="s">
        <v>55</v>
      </c>
      <c r="B14" s="50" t="s">
        <v>56</v>
      </c>
      <c r="C14" s="49"/>
      <c r="E14" s="51">
        <f t="shared" si="4"/>
        <v>3583</v>
      </c>
      <c r="F14" s="51">
        <v>1781</v>
      </c>
      <c r="G14" s="51">
        <v>1802</v>
      </c>
      <c r="H14" s="51">
        <f t="shared" si="5"/>
        <v>3583</v>
      </c>
      <c r="I14" s="40">
        <v>1790</v>
      </c>
      <c r="J14" s="52">
        <v>1793</v>
      </c>
      <c r="K14" s="45">
        <f t="shared" si="2"/>
        <v>3582</v>
      </c>
      <c r="L14" s="48">
        <v>1784</v>
      </c>
      <c r="M14" s="48">
        <v>1798</v>
      </c>
      <c r="N14" s="47" t="s">
        <v>57</v>
      </c>
    </row>
    <row r="15" spans="1:16" ht="18.95" customHeight="1" x14ac:dyDescent="0.55000000000000004">
      <c r="A15" s="49" t="s">
        <v>58</v>
      </c>
      <c r="B15" s="50" t="s">
        <v>59</v>
      </c>
      <c r="C15" s="49"/>
      <c r="E15" s="51">
        <f t="shared" si="4"/>
        <v>12197</v>
      </c>
      <c r="F15" s="51">
        <v>6037</v>
      </c>
      <c r="G15" s="51">
        <v>6160</v>
      </c>
      <c r="H15" s="51">
        <f t="shared" si="5"/>
        <v>12271</v>
      </c>
      <c r="I15" s="40">
        <v>6065</v>
      </c>
      <c r="J15" s="52">
        <v>6206</v>
      </c>
      <c r="K15" s="45">
        <f t="shared" si="2"/>
        <v>12400</v>
      </c>
      <c r="L15" s="48">
        <v>6135</v>
      </c>
      <c r="M15" s="48">
        <v>6265</v>
      </c>
      <c r="N15" s="47" t="s">
        <v>60</v>
      </c>
    </row>
    <row r="16" spans="1:16" ht="18.95" customHeight="1" x14ac:dyDescent="0.55000000000000004">
      <c r="A16" s="49" t="s">
        <v>61</v>
      </c>
      <c r="B16" s="50" t="s">
        <v>62</v>
      </c>
      <c r="C16" s="49"/>
      <c r="E16" s="51">
        <f t="shared" si="4"/>
        <v>10048</v>
      </c>
      <c r="F16" s="51">
        <v>5037</v>
      </c>
      <c r="G16" s="51">
        <v>5011</v>
      </c>
      <c r="H16" s="51">
        <f t="shared" si="5"/>
        <v>10131</v>
      </c>
      <c r="I16" s="40">
        <v>5073</v>
      </c>
      <c r="J16" s="52">
        <v>5058</v>
      </c>
      <c r="K16" s="45">
        <f t="shared" si="2"/>
        <v>10204</v>
      </c>
      <c r="L16" s="48">
        <v>5086</v>
      </c>
      <c r="M16" s="48">
        <v>5118</v>
      </c>
      <c r="N16" s="47" t="s">
        <v>63</v>
      </c>
    </row>
    <row r="17" spans="1:17" x14ac:dyDescent="0.55000000000000004">
      <c r="A17" s="49" t="s">
        <v>64</v>
      </c>
      <c r="B17" s="50" t="s">
        <v>65</v>
      </c>
      <c r="C17" s="49"/>
      <c r="E17" s="51">
        <f t="shared" si="4"/>
        <v>10678</v>
      </c>
      <c r="F17" s="51">
        <v>5391</v>
      </c>
      <c r="G17" s="51">
        <v>5287</v>
      </c>
      <c r="H17" s="51">
        <f t="shared" si="5"/>
        <v>10715</v>
      </c>
      <c r="I17" s="40">
        <v>5418</v>
      </c>
      <c r="J17" s="52">
        <v>5297</v>
      </c>
      <c r="K17" s="45">
        <f t="shared" si="2"/>
        <v>10727</v>
      </c>
      <c r="L17" s="48">
        <v>5423</v>
      </c>
      <c r="M17" s="48">
        <v>5304</v>
      </c>
      <c r="N17" s="47" t="s">
        <v>66</v>
      </c>
    </row>
    <row r="18" spans="1:17" x14ac:dyDescent="0.55000000000000004">
      <c r="A18" s="49" t="s">
        <v>45</v>
      </c>
      <c r="B18" s="49" t="s">
        <v>45</v>
      </c>
      <c r="C18" s="49"/>
      <c r="E18" s="51">
        <f t="shared" si="4"/>
        <v>58915</v>
      </c>
      <c r="F18" s="51">
        <v>30085</v>
      </c>
      <c r="G18" s="51">
        <v>28830</v>
      </c>
      <c r="H18" s="51">
        <f t="shared" si="5"/>
        <v>59379</v>
      </c>
      <c r="I18" s="40">
        <v>30447</v>
      </c>
      <c r="J18" s="52">
        <v>28932</v>
      </c>
      <c r="K18" s="45">
        <f t="shared" si="2"/>
        <v>59798</v>
      </c>
      <c r="L18" s="48">
        <v>30652</v>
      </c>
      <c r="M18" s="48">
        <v>29146</v>
      </c>
      <c r="N18" s="47" t="s">
        <v>46</v>
      </c>
    </row>
    <row r="19" spans="1:17" x14ac:dyDescent="0.55000000000000004">
      <c r="A19" s="42" t="s">
        <v>6</v>
      </c>
      <c r="B19" s="53" t="s">
        <v>6</v>
      </c>
      <c r="C19" s="42"/>
      <c r="E19" s="32">
        <f t="shared" ref="E19:G19" si="6">SUM(E22,E21,E23)</f>
        <v>26402</v>
      </c>
      <c r="F19" s="32">
        <f t="shared" si="6"/>
        <v>13375</v>
      </c>
      <c r="G19" s="32">
        <f t="shared" si="6"/>
        <v>13027</v>
      </c>
      <c r="H19" s="32">
        <f>SUM(H21:H23)</f>
        <v>26406</v>
      </c>
      <c r="I19" s="32">
        <f>SUM(I21:I23)</f>
        <v>13348</v>
      </c>
      <c r="J19" s="32">
        <f>SUM(J21:J23)</f>
        <v>13058</v>
      </c>
      <c r="K19" s="45">
        <f t="shared" si="2"/>
        <v>26433</v>
      </c>
      <c r="L19" s="46">
        <v>13382</v>
      </c>
      <c r="M19" s="46">
        <v>13051</v>
      </c>
      <c r="N19" s="43" t="s">
        <v>67</v>
      </c>
    </row>
    <row r="20" spans="1:17" x14ac:dyDescent="0.55000000000000004">
      <c r="A20" s="42"/>
      <c r="B20" s="37" t="s">
        <v>47</v>
      </c>
      <c r="C20" s="42"/>
      <c r="E20" s="41">
        <f t="shared" ref="E20:J20" si="7">SUM(E21:E22)</f>
        <v>16810</v>
      </c>
      <c r="F20" s="41">
        <f t="shared" si="7"/>
        <v>8512</v>
      </c>
      <c r="G20" s="41">
        <f t="shared" si="7"/>
        <v>8298</v>
      </c>
      <c r="H20" s="41">
        <f t="shared" si="7"/>
        <v>16774</v>
      </c>
      <c r="I20" s="41">
        <f t="shared" si="7"/>
        <v>8461</v>
      </c>
      <c r="J20" s="41">
        <f t="shared" si="7"/>
        <v>8313</v>
      </c>
      <c r="K20" s="45">
        <f t="shared" si="2"/>
        <v>16797</v>
      </c>
      <c r="L20" s="48">
        <v>8499</v>
      </c>
      <c r="M20" s="48">
        <v>8298</v>
      </c>
      <c r="N20" s="38" t="s">
        <v>48</v>
      </c>
    </row>
    <row r="21" spans="1:17" x14ac:dyDescent="0.55000000000000004">
      <c r="A21" s="49" t="s">
        <v>68</v>
      </c>
      <c r="B21" s="50" t="s">
        <v>69</v>
      </c>
      <c r="C21" s="49"/>
      <c r="E21" s="51">
        <f t="shared" ref="E21:E23" si="8">SUM(F21:G21)</f>
        <v>6846</v>
      </c>
      <c r="F21" s="51">
        <v>3441</v>
      </c>
      <c r="G21" s="51">
        <v>3405</v>
      </c>
      <c r="H21" s="51">
        <f t="shared" si="5"/>
        <v>6797</v>
      </c>
      <c r="I21" s="40">
        <v>3405</v>
      </c>
      <c r="J21" s="52">
        <v>3392</v>
      </c>
      <c r="K21" s="45">
        <f t="shared" si="2"/>
        <v>6773</v>
      </c>
      <c r="L21" s="48">
        <v>3398</v>
      </c>
      <c r="M21" s="48">
        <v>3375</v>
      </c>
      <c r="N21" s="47" t="s">
        <v>66</v>
      </c>
    </row>
    <row r="22" spans="1:17" x14ac:dyDescent="0.55000000000000004">
      <c r="A22" s="49" t="s">
        <v>70</v>
      </c>
      <c r="B22" s="50" t="s">
        <v>71</v>
      </c>
      <c r="C22" s="49"/>
      <c r="E22" s="51">
        <f t="shared" si="8"/>
        <v>9964</v>
      </c>
      <c r="F22" s="51">
        <v>5071</v>
      </c>
      <c r="G22" s="51">
        <v>4893</v>
      </c>
      <c r="H22" s="51">
        <f t="shared" si="5"/>
        <v>9977</v>
      </c>
      <c r="I22" s="40">
        <v>5056</v>
      </c>
      <c r="J22" s="52">
        <v>4921</v>
      </c>
      <c r="K22" s="45">
        <f t="shared" si="2"/>
        <v>10024</v>
      </c>
      <c r="L22" s="48">
        <v>5101</v>
      </c>
      <c r="M22" s="48">
        <v>4923</v>
      </c>
      <c r="N22" s="47" t="s">
        <v>66</v>
      </c>
    </row>
    <row r="23" spans="1:17" x14ac:dyDescent="0.55000000000000004">
      <c r="A23" s="49" t="s">
        <v>45</v>
      </c>
      <c r="B23" s="50" t="s">
        <v>45</v>
      </c>
      <c r="C23" s="49"/>
      <c r="E23" s="51">
        <f t="shared" si="8"/>
        <v>9592</v>
      </c>
      <c r="F23" s="51">
        <v>4863</v>
      </c>
      <c r="G23" s="51">
        <v>4729</v>
      </c>
      <c r="H23" s="51">
        <f t="shared" si="5"/>
        <v>9632</v>
      </c>
      <c r="I23" s="40">
        <v>4887</v>
      </c>
      <c r="J23" s="52">
        <v>4745</v>
      </c>
      <c r="K23" s="45">
        <f t="shared" si="2"/>
        <v>9636</v>
      </c>
      <c r="L23" s="48">
        <v>4883</v>
      </c>
      <c r="M23" s="48">
        <v>4753</v>
      </c>
      <c r="N23" s="47" t="s">
        <v>46</v>
      </c>
    </row>
    <row r="24" spans="1:17" x14ac:dyDescent="0.55000000000000004">
      <c r="A24" s="42" t="s">
        <v>7</v>
      </c>
      <c r="B24" s="43" t="s">
        <v>7</v>
      </c>
      <c r="C24" s="42"/>
      <c r="E24" s="32">
        <f>SUM(E26:E29)</f>
        <v>61145</v>
      </c>
      <c r="F24" s="32">
        <f t="shared" ref="F24:G24" si="9">SUM(F26:F29)</f>
        <v>30562</v>
      </c>
      <c r="G24" s="32">
        <f t="shared" si="9"/>
        <v>30583</v>
      </c>
      <c r="H24" s="32">
        <f>SUM(H26:H29)</f>
        <v>61147</v>
      </c>
      <c r="I24" s="32">
        <f>SUM(I26:I29)</f>
        <v>30511</v>
      </c>
      <c r="J24" s="32">
        <f>SUM(J26:J29)</f>
        <v>30636</v>
      </c>
      <c r="K24" s="45">
        <f t="shared" si="2"/>
        <v>61176</v>
      </c>
      <c r="L24" s="46">
        <v>30493</v>
      </c>
      <c r="M24" s="46">
        <v>30683</v>
      </c>
      <c r="N24" s="43" t="s">
        <v>8</v>
      </c>
    </row>
    <row r="25" spans="1:17" x14ac:dyDescent="0.55000000000000004">
      <c r="A25" s="42"/>
      <c r="B25" s="50" t="s">
        <v>43</v>
      </c>
      <c r="C25" s="49"/>
      <c r="E25" s="41">
        <f t="shared" ref="E25:J25" si="10">SUM(E26:E28)</f>
        <v>23274</v>
      </c>
      <c r="F25" s="41">
        <f t="shared" si="10"/>
        <v>11627</v>
      </c>
      <c r="G25" s="41">
        <f t="shared" si="10"/>
        <v>11647</v>
      </c>
      <c r="H25" s="41">
        <f t="shared" si="10"/>
        <v>23198</v>
      </c>
      <c r="I25" s="41">
        <f t="shared" si="10"/>
        <v>11554</v>
      </c>
      <c r="J25" s="41">
        <f t="shared" si="10"/>
        <v>11644</v>
      </c>
      <c r="K25" s="45">
        <f t="shared" si="2"/>
        <v>23105</v>
      </c>
      <c r="L25" s="48">
        <v>11501</v>
      </c>
      <c r="M25" s="40">
        <v>11604</v>
      </c>
      <c r="N25" s="47" t="s">
        <v>48</v>
      </c>
    </row>
    <row r="26" spans="1:17" x14ac:dyDescent="0.55000000000000004">
      <c r="A26" s="49" t="s">
        <v>72</v>
      </c>
      <c r="B26" s="49" t="s">
        <v>73</v>
      </c>
      <c r="C26" s="49"/>
      <c r="E26" s="51">
        <f t="shared" ref="E26:E29" si="11">SUM(F26:G26)</f>
        <v>5546</v>
      </c>
      <c r="F26" s="51">
        <v>2700</v>
      </c>
      <c r="G26" s="51">
        <v>2846</v>
      </c>
      <c r="H26" s="51">
        <f t="shared" si="5"/>
        <v>5461</v>
      </c>
      <c r="I26" s="40">
        <v>2639</v>
      </c>
      <c r="J26" s="52">
        <v>2822</v>
      </c>
      <c r="K26" s="45">
        <f t="shared" si="2"/>
        <v>5401</v>
      </c>
      <c r="L26" s="48">
        <v>2597</v>
      </c>
      <c r="M26" s="40">
        <v>2804</v>
      </c>
      <c r="N26" s="47" t="s">
        <v>74</v>
      </c>
    </row>
    <row r="27" spans="1:17" x14ac:dyDescent="0.55000000000000004">
      <c r="A27" s="49" t="s">
        <v>75</v>
      </c>
      <c r="B27" s="49" t="s">
        <v>76</v>
      </c>
      <c r="C27" s="49"/>
      <c r="D27" s="37"/>
      <c r="E27" s="51">
        <f t="shared" si="11"/>
        <v>7841</v>
      </c>
      <c r="F27" s="51">
        <v>3976</v>
      </c>
      <c r="G27" s="51">
        <v>3865</v>
      </c>
      <c r="H27" s="51">
        <f t="shared" si="5"/>
        <v>7832</v>
      </c>
      <c r="I27" s="40">
        <v>3965</v>
      </c>
      <c r="J27" s="52">
        <v>3867</v>
      </c>
      <c r="K27" s="45">
        <f t="shared" si="2"/>
        <v>7817</v>
      </c>
      <c r="L27" s="48">
        <v>3956</v>
      </c>
      <c r="M27" s="40">
        <v>3861</v>
      </c>
      <c r="N27" s="47" t="s">
        <v>77</v>
      </c>
    </row>
    <row r="28" spans="1:17" x14ac:dyDescent="0.55000000000000004">
      <c r="A28" s="49" t="s">
        <v>78</v>
      </c>
      <c r="B28" s="49" t="s">
        <v>79</v>
      </c>
      <c r="C28" s="49"/>
      <c r="D28" s="37"/>
      <c r="E28" s="51">
        <f t="shared" si="11"/>
        <v>9887</v>
      </c>
      <c r="F28" s="51">
        <v>4951</v>
      </c>
      <c r="G28" s="51">
        <v>4936</v>
      </c>
      <c r="H28" s="51">
        <f t="shared" si="5"/>
        <v>9905</v>
      </c>
      <c r="I28" s="40">
        <v>4950</v>
      </c>
      <c r="J28" s="52">
        <v>4955</v>
      </c>
      <c r="K28" s="45">
        <f t="shared" si="2"/>
        <v>9887</v>
      </c>
      <c r="L28" s="48">
        <v>4948</v>
      </c>
      <c r="M28" s="40">
        <v>4939</v>
      </c>
      <c r="N28" s="47" t="s">
        <v>80</v>
      </c>
    </row>
    <row r="29" spans="1:17" x14ac:dyDescent="0.55000000000000004">
      <c r="A29" s="54" t="s">
        <v>45</v>
      </c>
      <c r="B29" s="54" t="s">
        <v>45</v>
      </c>
      <c r="C29" s="54"/>
      <c r="D29" s="55"/>
      <c r="E29" s="56">
        <f t="shared" si="11"/>
        <v>37871</v>
      </c>
      <c r="F29" s="56">
        <v>18935</v>
      </c>
      <c r="G29" s="56">
        <v>18936</v>
      </c>
      <c r="H29" s="56">
        <f t="shared" si="5"/>
        <v>37949</v>
      </c>
      <c r="I29" s="57">
        <v>18957</v>
      </c>
      <c r="J29" s="58">
        <v>18992</v>
      </c>
      <c r="K29" s="59">
        <f t="shared" si="2"/>
        <v>38071</v>
      </c>
      <c r="L29" s="60">
        <v>18992</v>
      </c>
      <c r="M29" s="57">
        <v>19079</v>
      </c>
      <c r="N29" s="61" t="s">
        <v>46</v>
      </c>
      <c r="O29" s="22"/>
      <c r="P29" s="22"/>
    </row>
    <row r="30" spans="1:17" x14ac:dyDescent="0.55000000000000004">
      <c r="D30" s="49"/>
    </row>
    <row r="31" spans="1:17" x14ac:dyDescent="0.55000000000000004">
      <c r="A31" s="4"/>
      <c r="B31" s="4"/>
      <c r="C31" s="4"/>
      <c r="D31" s="4"/>
      <c r="E31" s="4"/>
      <c r="F31" s="4"/>
      <c r="G31" s="4"/>
      <c r="H31" s="4"/>
      <c r="N31" s="4"/>
    </row>
    <row r="32" spans="1:17" x14ac:dyDescent="0.55000000000000004">
      <c r="A32" s="1"/>
      <c r="B32" s="1" t="s">
        <v>0</v>
      </c>
      <c r="C32" s="2">
        <v>1.2</v>
      </c>
      <c r="D32" s="1" t="s">
        <v>81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55000000000000004">
      <c r="A33" s="1"/>
      <c r="B33" s="1" t="s">
        <v>1</v>
      </c>
      <c r="C33" s="2">
        <v>1.2</v>
      </c>
      <c r="D33" s="1" t="s">
        <v>82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55000000000000004">
      <c r="A34" s="6" t="s">
        <v>33</v>
      </c>
      <c r="B34" s="6"/>
      <c r="C34" s="6"/>
      <c r="D34" s="7"/>
      <c r="E34" s="26" t="s">
        <v>34</v>
      </c>
      <c r="F34" s="27"/>
      <c r="G34" s="28"/>
      <c r="H34" s="26" t="s">
        <v>35</v>
      </c>
      <c r="I34" s="27"/>
      <c r="J34" s="28"/>
      <c r="K34" s="26" t="s">
        <v>36</v>
      </c>
      <c r="L34" s="27"/>
      <c r="M34" s="28"/>
      <c r="N34" s="8" t="s">
        <v>37</v>
      </c>
      <c r="O34" s="13"/>
      <c r="P34" s="13"/>
    </row>
    <row r="35" spans="1:17" x14ac:dyDescent="0.55000000000000004">
      <c r="A35" s="9"/>
      <c r="B35" s="9"/>
      <c r="C35" s="9"/>
      <c r="D35" s="10"/>
      <c r="E35" s="15" t="s">
        <v>38</v>
      </c>
      <c r="F35" s="14" t="s">
        <v>39</v>
      </c>
      <c r="G35" s="15" t="s">
        <v>40</v>
      </c>
      <c r="H35" s="29" t="s">
        <v>38</v>
      </c>
      <c r="I35" s="14" t="s">
        <v>39</v>
      </c>
      <c r="J35" s="29" t="s">
        <v>40</v>
      </c>
      <c r="K35" s="29" t="s">
        <v>38</v>
      </c>
      <c r="L35" s="14" t="s">
        <v>39</v>
      </c>
      <c r="M35" s="29" t="s">
        <v>40</v>
      </c>
      <c r="N35" s="12"/>
      <c r="O35" s="4"/>
      <c r="P35" s="4"/>
    </row>
    <row r="36" spans="1:17" x14ac:dyDescent="0.55000000000000004">
      <c r="A36" s="16"/>
      <c r="B36" s="16"/>
      <c r="C36" s="16"/>
      <c r="D36" s="17"/>
      <c r="E36" s="30" t="s">
        <v>3</v>
      </c>
      <c r="F36" s="18" t="s">
        <v>41</v>
      </c>
      <c r="G36" s="30" t="s">
        <v>42</v>
      </c>
      <c r="H36" s="18" t="s">
        <v>3</v>
      </c>
      <c r="I36" s="18" t="s">
        <v>41</v>
      </c>
      <c r="J36" s="18" t="s">
        <v>42</v>
      </c>
      <c r="K36" s="14" t="s">
        <v>3</v>
      </c>
      <c r="L36" s="18" t="s">
        <v>41</v>
      </c>
      <c r="M36" s="18" t="s">
        <v>42</v>
      </c>
      <c r="N36" s="11"/>
      <c r="O36" s="22"/>
      <c r="P36" s="22"/>
    </row>
    <row r="37" spans="1:17" x14ac:dyDescent="0.55000000000000004">
      <c r="A37" s="42" t="s">
        <v>9</v>
      </c>
      <c r="B37" s="42"/>
      <c r="C37" s="62"/>
      <c r="D37" s="62"/>
      <c r="E37" s="63">
        <f>SUM(E39:E41)</f>
        <v>41513</v>
      </c>
      <c r="F37" s="63">
        <f t="shared" ref="F37:G37" si="12">SUM(F39:F41)</f>
        <v>21031</v>
      </c>
      <c r="G37" s="63">
        <f t="shared" si="12"/>
        <v>20482</v>
      </c>
      <c r="H37" s="63">
        <f>SUM(H39:H41)</f>
        <v>41658</v>
      </c>
      <c r="I37" s="63">
        <f>SUM(I39:I41)</f>
        <v>21071</v>
      </c>
      <c r="J37" s="64">
        <f>SUM(J39:J41)</f>
        <v>20587</v>
      </c>
      <c r="K37" s="34">
        <f>SUM(L37:M37)</f>
        <v>41969</v>
      </c>
      <c r="L37" s="65">
        <v>21238</v>
      </c>
      <c r="M37" s="63">
        <v>20731</v>
      </c>
      <c r="N37" s="66" t="s">
        <v>10</v>
      </c>
      <c r="O37" s="1"/>
      <c r="P37" s="1"/>
      <c r="Q37" s="1"/>
    </row>
    <row r="38" spans="1:17" x14ac:dyDescent="0.55000000000000004">
      <c r="A38" s="42"/>
      <c r="B38" s="47" t="s">
        <v>83</v>
      </c>
      <c r="C38" s="47"/>
      <c r="D38" s="39"/>
      <c r="E38" s="41">
        <f t="shared" ref="E38:J38" si="13">E39+E40</f>
        <v>8515</v>
      </c>
      <c r="F38" s="41">
        <f t="shared" si="13"/>
        <v>4253</v>
      </c>
      <c r="G38" s="41">
        <f t="shared" si="13"/>
        <v>4262</v>
      </c>
      <c r="H38" s="41">
        <f t="shared" si="13"/>
        <v>8578</v>
      </c>
      <c r="I38" s="41">
        <f t="shared" si="13"/>
        <v>4258</v>
      </c>
      <c r="J38" s="41">
        <f t="shared" si="13"/>
        <v>4320</v>
      </c>
      <c r="K38" s="45">
        <f>SUM(L38:M38)</f>
        <v>8596</v>
      </c>
      <c r="L38" s="48">
        <v>4263</v>
      </c>
      <c r="M38" s="40">
        <v>4333</v>
      </c>
      <c r="N38" s="47" t="s">
        <v>48</v>
      </c>
    </row>
    <row r="39" spans="1:17" x14ac:dyDescent="0.55000000000000004">
      <c r="A39" s="67" t="s">
        <v>84</v>
      </c>
      <c r="B39" s="47"/>
      <c r="C39" s="38"/>
      <c r="D39" s="38"/>
      <c r="E39" s="51">
        <f>SUM(F39:G39)</f>
        <v>5148</v>
      </c>
      <c r="F39" s="51">
        <v>2598</v>
      </c>
      <c r="G39" s="51">
        <v>2550</v>
      </c>
      <c r="H39" s="51">
        <f t="shared" ref="H39:H61" si="14">SUM(I39:J39)</f>
        <v>5205</v>
      </c>
      <c r="I39" s="40">
        <v>2611</v>
      </c>
      <c r="J39" s="52">
        <v>2594</v>
      </c>
      <c r="K39" s="45">
        <f t="shared" ref="K39:K61" si="15">SUM(L39:M39)</f>
        <v>5209</v>
      </c>
      <c r="L39" s="48">
        <v>2602</v>
      </c>
      <c r="M39" s="40">
        <v>2607</v>
      </c>
      <c r="N39" s="47" t="s">
        <v>85</v>
      </c>
      <c r="O39" s="49"/>
    </row>
    <row r="40" spans="1:17" x14ac:dyDescent="0.55000000000000004">
      <c r="A40" s="67" t="s">
        <v>86</v>
      </c>
      <c r="B40" s="47"/>
      <c r="C40" s="38"/>
      <c r="D40" s="38"/>
      <c r="E40" s="51">
        <f t="shared" ref="E40:E61" si="16">SUM(F40:G40)</f>
        <v>3367</v>
      </c>
      <c r="F40" s="51">
        <v>1655</v>
      </c>
      <c r="G40" s="51">
        <v>1712</v>
      </c>
      <c r="H40" s="51">
        <f t="shared" si="14"/>
        <v>3373</v>
      </c>
      <c r="I40" s="40">
        <v>1647</v>
      </c>
      <c r="J40" s="52">
        <v>1726</v>
      </c>
      <c r="K40" s="45">
        <f t="shared" si="15"/>
        <v>3387</v>
      </c>
      <c r="L40" s="48">
        <v>1661</v>
      </c>
      <c r="M40" s="40">
        <v>1726</v>
      </c>
      <c r="N40" s="47" t="s">
        <v>87</v>
      </c>
      <c r="O40" s="49"/>
    </row>
    <row r="41" spans="1:17" x14ac:dyDescent="0.55000000000000004">
      <c r="B41" s="67" t="s">
        <v>88</v>
      </c>
      <c r="C41" s="38"/>
      <c r="D41" s="38"/>
      <c r="E41" s="51">
        <f t="shared" si="16"/>
        <v>32998</v>
      </c>
      <c r="F41" s="51">
        <v>16778</v>
      </c>
      <c r="G41" s="51">
        <v>16220</v>
      </c>
      <c r="H41" s="51">
        <f t="shared" si="14"/>
        <v>33080</v>
      </c>
      <c r="I41" s="40">
        <v>16813</v>
      </c>
      <c r="J41" s="52">
        <v>16267</v>
      </c>
      <c r="K41" s="45">
        <f t="shared" si="15"/>
        <v>33373</v>
      </c>
      <c r="L41" s="48">
        <v>16975</v>
      </c>
      <c r="M41" s="40">
        <v>16398</v>
      </c>
      <c r="N41" s="47" t="s">
        <v>89</v>
      </c>
      <c r="O41" s="49"/>
    </row>
    <row r="42" spans="1:17" x14ac:dyDescent="0.55000000000000004">
      <c r="A42" s="42" t="s">
        <v>11</v>
      </c>
      <c r="B42" s="68"/>
      <c r="C42" s="68"/>
      <c r="D42" s="68"/>
      <c r="E42" s="63">
        <f>SUM(E44:E45)</f>
        <v>51564</v>
      </c>
      <c r="F42" s="63">
        <f t="shared" ref="F42:G42" si="17">SUM(F44:F45)</f>
        <v>26153</v>
      </c>
      <c r="G42" s="63">
        <f t="shared" si="17"/>
        <v>25411</v>
      </c>
      <c r="H42" s="63">
        <f>SUM(H44:H45)</f>
        <v>51739</v>
      </c>
      <c r="I42" s="63">
        <f>SUM(I44:I45)</f>
        <v>26209</v>
      </c>
      <c r="J42" s="64">
        <f>SUM(J44:J45)</f>
        <v>25530</v>
      </c>
      <c r="K42" s="45">
        <f t="shared" si="15"/>
        <v>51989</v>
      </c>
      <c r="L42" s="69">
        <v>26350</v>
      </c>
      <c r="M42" s="63">
        <v>25639</v>
      </c>
      <c r="N42" s="43" t="s">
        <v>12</v>
      </c>
    </row>
    <row r="43" spans="1:17" x14ac:dyDescent="0.55000000000000004">
      <c r="A43" s="42"/>
      <c r="B43" s="47" t="s">
        <v>83</v>
      </c>
      <c r="C43" s="47"/>
      <c r="D43" s="39"/>
      <c r="E43" s="41">
        <f t="shared" ref="E43:J43" si="18">E44</f>
        <v>3691</v>
      </c>
      <c r="F43" s="41">
        <f t="shared" si="18"/>
        <v>1805</v>
      </c>
      <c r="G43" s="41">
        <f t="shared" si="18"/>
        <v>1886</v>
      </c>
      <c r="H43" s="41">
        <f t="shared" si="18"/>
        <v>3663</v>
      </c>
      <c r="I43" s="41">
        <f t="shared" si="18"/>
        <v>1806</v>
      </c>
      <c r="J43" s="41">
        <f t="shared" si="18"/>
        <v>1857</v>
      </c>
      <c r="K43" s="45">
        <f t="shared" si="15"/>
        <v>3617</v>
      </c>
      <c r="L43" s="48">
        <v>1783</v>
      </c>
      <c r="M43" s="40">
        <v>1834</v>
      </c>
      <c r="N43" s="47" t="s">
        <v>48</v>
      </c>
    </row>
    <row r="44" spans="1:17" x14ac:dyDescent="0.55000000000000004">
      <c r="A44" s="67" t="s">
        <v>90</v>
      </c>
      <c r="B44" s="47"/>
      <c r="C44" s="38"/>
      <c r="D44" s="38"/>
      <c r="E44" s="51">
        <f t="shared" si="16"/>
        <v>3691</v>
      </c>
      <c r="F44" s="51">
        <v>1805</v>
      </c>
      <c r="G44" s="51">
        <v>1886</v>
      </c>
      <c r="H44" s="51">
        <f t="shared" si="14"/>
        <v>3663</v>
      </c>
      <c r="I44" s="40">
        <v>1806</v>
      </c>
      <c r="J44" s="52">
        <v>1857</v>
      </c>
      <c r="K44" s="45">
        <f t="shared" si="15"/>
        <v>3617</v>
      </c>
      <c r="L44" s="48">
        <v>1783</v>
      </c>
      <c r="M44" s="40">
        <v>1834</v>
      </c>
      <c r="N44" s="47" t="s">
        <v>91</v>
      </c>
      <c r="O44" s="37"/>
    </row>
    <row r="45" spans="1:17" x14ac:dyDescent="0.55000000000000004">
      <c r="A45" s="67" t="s">
        <v>92</v>
      </c>
      <c r="B45" s="47"/>
      <c r="C45" s="38"/>
      <c r="D45" s="38"/>
      <c r="E45" s="51">
        <f t="shared" si="16"/>
        <v>47873</v>
      </c>
      <c r="F45" s="51">
        <v>24348</v>
      </c>
      <c r="G45" s="51">
        <v>23525</v>
      </c>
      <c r="H45" s="51">
        <f t="shared" si="14"/>
        <v>48076</v>
      </c>
      <c r="I45" s="40">
        <v>24403</v>
      </c>
      <c r="J45" s="52">
        <v>23673</v>
      </c>
      <c r="K45" s="45">
        <f t="shared" si="15"/>
        <v>48374</v>
      </c>
      <c r="L45" s="48">
        <v>24569</v>
      </c>
      <c r="M45" s="40">
        <v>23805</v>
      </c>
      <c r="N45" s="47" t="s">
        <v>93</v>
      </c>
      <c r="O45" s="37"/>
    </row>
    <row r="46" spans="1:17" x14ac:dyDescent="0.55000000000000004">
      <c r="A46" s="42" t="s">
        <v>13</v>
      </c>
      <c r="B46" s="68"/>
      <c r="C46" s="68"/>
      <c r="D46" s="68"/>
      <c r="E46" s="63">
        <f>SUM(E48:E49)</f>
        <v>11557</v>
      </c>
      <c r="F46" s="63">
        <f t="shared" ref="F46:G46" si="19">SUM(F48:F49)</f>
        <v>5851</v>
      </c>
      <c r="G46" s="63">
        <f t="shared" si="19"/>
        <v>5706</v>
      </c>
      <c r="H46" s="63">
        <f>SUM(H48:H49)</f>
        <v>11575</v>
      </c>
      <c r="I46" s="63">
        <f>SUM(I48:I49)</f>
        <v>5845</v>
      </c>
      <c r="J46" s="64">
        <f>SUM(J48:J49)</f>
        <v>5730</v>
      </c>
      <c r="K46" s="45">
        <f t="shared" si="15"/>
        <v>11606</v>
      </c>
      <c r="L46" s="69">
        <v>5856</v>
      </c>
      <c r="M46" s="63">
        <v>5750</v>
      </c>
      <c r="N46" s="47" t="s">
        <v>14</v>
      </c>
    </row>
    <row r="47" spans="1:17" x14ac:dyDescent="0.55000000000000004">
      <c r="A47" s="42"/>
      <c r="B47" s="47" t="s">
        <v>83</v>
      </c>
      <c r="C47" s="47"/>
      <c r="D47" s="39"/>
      <c r="E47" s="41">
        <f t="shared" ref="E47:J47" si="20">E48</f>
        <v>2024</v>
      </c>
      <c r="F47" s="41">
        <f t="shared" si="20"/>
        <v>1030</v>
      </c>
      <c r="G47" s="41">
        <f t="shared" si="20"/>
        <v>994</v>
      </c>
      <c r="H47" s="41">
        <f t="shared" si="20"/>
        <v>2001</v>
      </c>
      <c r="I47" s="41">
        <f t="shared" si="20"/>
        <v>1012</v>
      </c>
      <c r="J47" s="41">
        <f t="shared" si="20"/>
        <v>989</v>
      </c>
      <c r="K47" s="45">
        <f t="shared" si="15"/>
        <v>2011</v>
      </c>
      <c r="L47" s="48">
        <v>1016</v>
      </c>
      <c r="M47" s="40">
        <v>995</v>
      </c>
      <c r="N47" s="47" t="s">
        <v>48</v>
      </c>
    </row>
    <row r="48" spans="1:17" x14ac:dyDescent="0.55000000000000004">
      <c r="A48" s="67" t="s">
        <v>94</v>
      </c>
      <c r="B48" s="38"/>
      <c r="C48" s="38"/>
      <c r="D48" s="38"/>
      <c r="E48" s="51">
        <f t="shared" si="16"/>
        <v>2024</v>
      </c>
      <c r="F48" s="51">
        <v>1030</v>
      </c>
      <c r="G48" s="51">
        <v>994</v>
      </c>
      <c r="H48" s="51">
        <f t="shared" si="14"/>
        <v>2001</v>
      </c>
      <c r="I48" s="40">
        <v>1012</v>
      </c>
      <c r="J48" s="52">
        <v>989</v>
      </c>
      <c r="K48" s="45">
        <f t="shared" si="15"/>
        <v>2011</v>
      </c>
      <c r="L48" s="48">
        <v>1016</v>
      </c>
      <c r="M48" s="40">
        <v>995</v>
      </c>
      <c r="N48" s="47" t="s">
        <v>95</v>
      </c>
    </row>
    <row r="49" spans="1:17" x14ac:dyDescent="0.55000000000000004">
      <c r="A49" s="67" t="s">
        <v>92</v>
      </c>
      <c r="B49" s="38"/>
      <c r="C49" s="38"/>
      <c r="D49" s="38"/>
      <c r="E49" s="51">
        <f t="shared" si="16"/>
        <v>9533</v>
      </c>
      <c r="F49" s="51">
        <v>4821</v>
      </c>
      <c r="G49" s="51">
        <v>4712</v>
      </c>
      <c r="H49" s="51">
        <f t="shared" si="14"/>
        <v>9574</v>
      </c>
      <c r="I49" s="40">
        <v>4833</v>
      </c>
      <c r="J49" s="52">
        <v>4741</v>
      </c>
      <c r="K49" s="45">
        <f t="shared" si="15"/>
        <v>9595</v>
      </c>
      <c r="L49" s="48">
        <v>4840</v>
      </c>
      <c r="M49" s="40">
        <v>4755</v>
      </c>
      <c r="N49" s="47" t="s">
        <v>89</v>
      </c>
    </row>
    <row r="50" spans="1:17" x14ac:dyDescent="0.55000000000000004">
      <c r="A50" s="42" t="s">
        <v>15</v>
      </c>
      <c r="B50" s="43"/>
      <c r="C50" s="68"/>
      <c r="D50" s="68"/>
      <c r="E50" s="63">
        <f>SUM(E52:E53)</f>
        <v>22138</v>
      </c>
      <c r="F50" s="63">
        <f t="shared" ref="F50:G50" si="21">SUM(F52:F53)</f>
        <v>11292</v>
      </c>
      <c r="G50" s="63">
        <f t="shared" si="21"/>
        <v>10846</v>
      </c>
      <c r="H50" s="63">
        <f>SUM(H52:H53)</f>
        <v>22266</v>
      </c>
      <c r="I50" s="63">
        <f>SUM(I52:I53)</f>
        <v>11397</v>
      </c>
      <c r="J50" s="64">
        <f>SUM(J52:J53)</f>
        <v>10869</v>
      </c>
      <c r="K50" s="45">
        <f t="shared" si="15"/>
        <v>22428</v>
      </c>
      <c r="L50" s="69">
        <v>11494</v>
      </c>
      <c r="M50" s="63">
        <v>10934</v>
      </c>
      <c r="N50" s="47" t="s">
        <v>16</v>
      </c>
    </row>
    <row r="51" spans="1:17" x14ac:dyDescent="0.55000000000000004">
      <c r="A51" s="42"/>
      <c r="B51" s="47" t="s">
        <v>83</v>
      </c>
      <c r="C51" s="47"/>
      <c r="D51" s="39"/>
      <c r="E51" s="41">
        <f t="shared" ref="E51:J51" si="22">E52</f>
        <v>2925</v>
      </c>
      <c r="F51" s="41">
        <f t="shared" si="22"/>
        <v>1490</v>
      </c>
      <c r="G51" s="41">
        <f t="shared" si="22"/>
        <v>1435</v>
      </c>
      <c r="H51" s="41">
        <f t="shared" si="22"/>
        <v>2936</v>
      </c>
      <c r="I51" s="41">
        <f t="shared" si="22"/>
        <v>1509</v>
      </c>
      <c r="J51" s="41">
        <f t="shared" si="22"/>
        <v>1427</v>
      </c>
      <c r="K51" s="45">
        <f t="shared" si="15"/>
        <v>2939</v>
      </c>
      <c r="L51" s="48">
        <v>1499</v>
      </c>
      <c r="M51" s="40">
        <v>1440</v>
      </c>
      <c r="N51" s="47" t="s">
        <v>48</v>
      </c>
    </row>
    <row r="52" spans="1:17" x14ac:dyDescent="0.55000000000000004">
      <c r="A52" s="67" t="s">
        <v>96</v>
      </c>
      <c r="B52" s="47"/>
      <c r="C52" s="38"/>
      <c r="D52" s="38"/>
      <c r="E52" s="51">
        <f t="shared" si="16"/>
        <v>2925</v>
      </c>
      <c r="F52" s="51">
        <v>1490</v>
      </c>
      <c r="G52" s="51">
        <v>1435</v>
      </c>
      <c r="H52" s="51">
        <f t="shared" si="14"/>
        <v>2936</v>
      </c>
      <c r="I52" s="40">
        <v>1509</v>
      </c>
      <c r="J52" s="52">
        <v>1427</v>
      </c>
      <c r="K52" s="45">
        <f t="shared" si="15"/>
        <v>2939</v>
      </c>
      <c r="L52" s="48">
        <v>1499</v>
      </c>
      <c r="M52" s="40">
        <v>1440</v>
      </c>
      <c r="N52" s="47" t="s">
        <v>97</v>
      </c>
    </row>
    <row r="53" spans="1:17" x14ac:dyDescent="0.55000000000000004">
      <c r="A53" s="67" t="s">
        <v>92</v>
      </c>
      <c r="B53" s="67" t="s">
        <v>88</v>
      </c>
      <c r="C53" s="38"/>
      <c r="D53" s="38"/>
      <c r="E53" s="51">
        <f t="shared" si="16"/>
        <v>19213</v>
      </c>
      <c r="F53" s="51">
        <v>9802</v>
      </c>
      <c r="G53" s="51">
        <v>9411</v>
      </c>
      <c r="H53" s="51">
        <f t="shared" si="14"/>
        <v>19330</v>
      </c>
      <c r="I53" s="40">
        <v>9888</v>
      </c>
      <c r="J53" s="52">
        <v>9442</v>
      </c>
      <c r="K53" s="45">
        <f t="shared" si="15"/>
        <v>19489</v>
      </c>
      <c r="L53" s="48">
        <v>9995</v>
      </c>
      <c r="M53" s="40">
        <v>9494</v>
      </c>
      <c r="N53" s="47" t="s">
        <v>89</v>
      </c>
    </row>
    <row r="54" spans="1:17" x14ac:dyDescent="0.55000000000000004">
      <c r="A54" s="42" t="s">
        <v>17</v>
      </c>
      <c r="B54" s="43"/>
      <c r="C54" s="68"/>
      <c r="D54" s="68"/>
      <c r="E54" s="63">
        <f>SUM(E56:E57)</f>
        <v>28474</v>
      </c>
      <c r="F54" s="63">
        <f t="shared" ref="F54:G54" si="23">SUM(F56:F57)</f>
        <v>14257</v>
      </c>
      <c r="G54" s="63">
        <f t="shared" si="23"/>
        <v>14217</v>
      </c>
      <c r="H54" s="63">
        <f>SUM(H56:H57)</f>
        <v>28502</v>
      </c>
      <c r="I54" s="63">
        <f>SUM(I56:I57)</f>
        <v>14278</v>
      </c>
      <c r="J54" s="64">
        <f>SUM(J56:J57)</f>
        <v>14224</v>
      </c>
      <c r="K54" s="45">
        <f t="shared" si="15"/>
        <v>28445</v>
      </c>
      <c r="L54" s="69">
        <v>14235</v>
      </c>
      <c r="M54" s="63">
        <v>14210</v>
      </c>
      <c r="N54" s="47" t="s">
        <v>18</v>
      </c>
    </row>
    <row r="55" spans="1:17" x14ac:dyDescent="0.55000000000000004">
      <c r="A55" s="42"/>
      <c r="B55" s="47" t="s">
        <v>83</v>
      </c>
      <c r="C55" s="47"/>
      <c r="D55" s="39"/>
      <c r="E55" s="41">
        <f t="shared" ref="E55:J55" si="24">SUM(E56)</f>
        <v>2102</v>
      </c>
      <c r="F55" s="41">
        <f t="shared" si="24"/>
        <v>994</v>
      </c>
      <c r="G55" s="41">
        <f t="shared" si="24"/>
        <v>1108</v>
      </c>
      <c r="H55" s="41">
        <f t="shared" si="24"/>
        <v>2101</v>
      </c>
      <c r="I55" s="41">
        <f t="shared" si="24"/>
        <v>1002</v>
      </c>
      <c r="J55" s="41">
        <f t="shared" si="24"/>
        <v>1099</v>
      </c>
      <c r="K55" s="45">
        <f t="shared" si="15"/>
        <v>2086</v>
      </c>
      <c r="L55" s="48">
        <v>997</v>
      </c>
      <c r="M55" s="40">
        <v>1089</v>
      </c>
      <c r="N55" s="47" t="s">
        <v>48</v>
      </c>
    </row>
    <row r="56" spans="1:17" x14ac:dyDescent="0.55000000000000004">
      <c r="A56" s="67" t="s">
        <v>98</v>
      </c>
      <c r="B56" s="47"/>
      <c r="C56" s="38"/>
      <c r="D56" s="38"/>
      <c r="E56" s="51">
        <f t="shared" si="16"/>
        <v>2102</v>
      </c>
      <c r="F56" s="51">
        <v>994</v>
      </c>
      <c r="G56" s="51">
        <v>1108</v>
      </c>
      <c r="H56" s="51">
        <f t="shared" si="14"/>
        <v>2101</v>
      </c>
      <c r="I56" s="40">
        <v>1002</v>
      </c>
      <c r="J56" s="52">
        <v>1099</v>
      </c>
      <c r="K56" s="45">
        <f t="shared" si="15"/>
        <v>2086</v>
      </c>
      <c r="L56" s="48">
        <v>997</v>
      </c>
      <c r="M56" s="40">
        <v>1089</v>
      </c>
      <c r="N56" s="47" t="s">
        <v>99</v>
      </c>
    </row>
    <row r="57" spans="1:17" x14ac:dyDescent="0.55000000000000004">
      <c r="A57" s="67" t="s">
        <v>92</v>
      </c>
      <c r="B57" s="67" t="s">
        <v>88</v>
      </c>
      <c r="C57" s="38"/>
      <c r="D57" s="38"/>
      <c r="E57" s="51">
        <f t="shared" si="16"/>
        <v>26372</v>
      </c>
      <c r="F57" s="51">
        <v>13263</v>
      </c>
      <c r="G57" s="51">
        <v>13109</v>
      </c>
      <c r="H57" s="51">
        <f t="shared" si="14"/>
        <v>26401</v>
      </c>
      <c r="I57" s="40">
        <v>13276</v>
      </c>
      <c r="J57" s="52">
        <v>13125</v>
      </c>
      <c r="K57" s="45">
        <f t="shared" si="15"/>
        <v>26359</v>
      </c>
      <c r="L57" s="48">
        <v>13238</v>
      </c>
      <c r="M57" s="40">
        <v>13121</v>
      </c>
      <c r="N57" s="47" t="s">
        <v>89</v>
      </c>
    </row>
    <row r="58" spans="1:17" x14ac:dyDescent="0.55000000000000004">
      <c r="A58" s="42" t="s">
        <v>19</v>
      </c>
      <c r="B58" s="43"/>
      <c r="C58" s="68"/>
      <c r="D58" s="68"/>
      <c r="E58" s="63">
        <f>SUM(E60:E61)</f>
        <v>111737</v>
      </c>
      <c r="F58" s="63">
        <f t="shared" ref="F58:G58" si="25">SUM(F60:F61)</f>
        <v>55660</v>
      </c>
      <c r="G58" s="63">
        <f t="shared" si="25"/>
        <v>56077</v>
      </c>
      <c r="H58" s="63">
        <f>SUM(H60:H61)</f>
        <v>111769</v>
      </c>
      <c r="I58" s="63">
        <f>SUM(I60:I61)</f>
        <v>55676</v>
      </c>
      <c r="J58" s="64">
        <f>SUM(J60:J61)</f>
        <v>56093</v>
      </c>
      <c r="K58" s="45">
        <f t="shared" si="15"/>
        <v>112025</v>
      </c>
      <c r="L58" s="69">
        <v>55754</v>
      </c>
      <c r="M58" s="63">
        <v>56271</v>
      </c>
      <c r="N58" s="43" t="s">
        <v>20</v>
      </c>
    </row>
    <row r="59" spans="1:17" x14ac:dyDescent="0.55000000000000004">
      <c r="A59" s="42"/>
      <c r="B59" s="47" t="s">
        <v>83</v>
      </c>
      <c r="C59" s="47"/>
      <c r="D59" s="39"/>
      <c r="E59" s="41">
        <f t="shared" ref="E59:J59" si="26">E60</f>
        <v>11879</v>
      </c>
      <c r="F59" s="41">
        <f t="shared" si="26"/>
        <v>5798</v>
      </c>
      <c r="G59" s="41">
        <f t="shared" si="26"/>
        <v>6081</v>
      </c>
      <c r="H59" s="41">
        <f t="shared" si="26"/>
        <v>11831</v>
      </c>
      <c r="I59" s="41">
        <f t="shared" si="26"/>
        <v>5766</v>
      </c>
      <c r="J59" s="41">
        <f t="shared" si="26"/>
        <v>6065</v>
      </c>
      <c r="K59" s="45">
        <f t="shared" si="15"/>
        <v>11737</v>
      </c>
      <c r="L59" s="48">
        <v>5695</v>
      </c>
      <c r="M59" s="40">
        <v>6042</v>
      </c>
      <c r="N59" s="47" t="s">
        <v>48</v>
      </c>
    </row>
    <row r="60" spans="1:17" x14ac:dyDescent="0.55000000000000004">
      <c r="A60" s="67" t="s">
        <v>100</v>
      </c>
      <c r="B60" s="47"/>
      <c r="C60" s="38"/>
      <c r="D60" s="38"/>
      <c r="E60" s="51">
        <f t="shared" si="16"/>
        <v>11879</v>
      </c>
      <c r="F60" s="51">
        <v>5798</v>
      </c>
      <c r="G60" s="51">
        <v>6081</v>
      </c>
      <c r="H60" s="51">
        <f t="shared" si="14"/>
        <v>11831</v>
      </c>
      <c r="I60" s="40">
        <v>5766</v>
      </c>
      <c r="J60" s="52">
        <v>6065</v>
      </c>
      <c r="K60" s="45">
        <f t="shared" si="15"/>
        <v>11737</v>
      </c>
      <c r="L60" s="48">
        <v>5695</v>
      </c>
      <c r="M60" s="40">
        <v>6042</v>
      </c>
      <c r="N60" s="47" t="s">
        <v>101</v>
      </c>
    </row>
    <row r="61" spans="1:17" x14ac:dyDescent="0.55000000000000004">
      <c r="A61" s="70" t="s">
        <v>102</v>
      </c>
      <c r="B61" s="70" t="s">
        <v>88</v>
      </c>
      <c r="C61" s="71"/>
      <c r="D61" s="71"/>
      <c r="E61" s="56">
        <f t="shared" si="16"/>
        <v>99858</v>
      </c>
      <c r="F61" s="56">
        <v>49862</v>
      </c>
      <c r="G61" s="56">
        <v>49996</v>
      </c>
      <c r="H61" s="56">
        <f t="shared" si="14"/>
        <v>99938</v>
      </c>
      <c r="I61" s="57">
        <v>49910</v>
      </c>
      <c r="J61" s="58">
        <v>50028</v>
      </c>
      <c r="K61" s="59">
        <f t="shared" si="15"/>
        <v>100288</v>
      </c>
      <c r="L61" s="60">
        <v>50059</v>
      </c>
      <c r="M61" s="57">
        <v>50229</v>
      </c>
      <c r="N61" s="61" t="s">
        <v>89</v>
      </c>
      <c r="O61" s="22"/>
      <c r="P61" s="22"/>
    </row>
    <row r="62" spans="1:17" x14ac:dyDescent="0.55000000000000004">
      <c r="A62" s="21"/>
      <c r="B62" s="21"/>
      <c r="C62" s="72"/>
      <c r="D62" s="72"/>
      <c r="E62" s="73"/>
      <c r="F62" s="73"/>
      <c r="G62" s="73"/>
      <c r="H62" s="73"/>
      <c r="I62" s="52"/>
      <c r="J62" s="52"/>
      <c r="K62" s="74"/>
      <c r="L62" s="52"/>
      <c r="M62" s="52"/>
      <c r="N62" s="75"/>
      <c r="O62" s="4"/>
      <c r="P62" s="4"/>
    </row>
    <row r="63" spans="1:17" x14ac:dyDescent="0.55000000000000004">
      <c r="A63" s="21"/>
      <c r="B63" s="21"/>
      <c r="C63" s="72"/>
      <c r="D63" s="72"/>
      <c r="E63" s="73"/>
      <c r="F63" s="73"/>
      <c r="G63" s="73"/>
      <c r="H63" s="73"/>
      <c r="I63" s="52"/>
      <c r="J63" s="52"/>
      <c r="K63" s="74"/>
      <c r="L63" s="52"/>
      <c r="M63" s="52"/>
      <c r="N63" s="75"/>
      <c r="O63" s="4"/>
      <c r="P63" s="4"/>
    </row>
    <row r="64" spans="1:17" x14ac:dyDescent="0.55000000000000004">
      <c r="A64" s="1"/>
      <c r="B64" s="1" t="s">
        <v>0</v>
      </c>
      <c r="C64" s="2">
        <v>1.2</v>
      </c>
      <c r="D64" s="1" t="s">
        <v>81</v>
      </c>
      <c r="E64" s="1"/>
      <c r="F64" s="1"/>
      <c r="G64" s="1"/>
      <c r="H64" s="1"/>
      <c r="I64" s="1"/>
      <c r="J64" s="1"/>
      <c r="K64" s="1"/>
      <c r="L64" s="3"/>
      <c r="M64" s="3"/>
      <c r="N64" s="1"/>
      <c r="O64" s="1"/>
      <c r="P64" s="1"/>
      <c r="Q64" s="1"/>
    </row>
    <row r="65" spans="1:17" x14ac:dyDescent="0.55000000000000004">
      <c r="A65" s="1"/>
      <c r="B65" s="1" t="s">
        <v>1</v>
      </c>
      <c r="C65" s="2">
        <v>1.2</v>
      </c>
      <c r="D65" s="1" t="s">
        <v>82</v>
      </c>
      <c r="E65" s="1"/>
      <c r="F65" s="1"/>
      <c r="G65" s="1"/>
      <c r="H65" s="1"/>
      <c r="I65" s="1"/>
      <c r="J65" s="1"/>
      <c r="K65" s="1"/>
      <c r="L65" s="3"/>
      <c r="M65" s="3"/>
      <c r="N65" s="1"/>
      <c r="O65" s="1"/>
      <c r="P65" s="1"/>
      <c r="Q65" s="1"/>
    </row>
    <row r="66" spans="1:17" x14ac:dyDescent="0.55000000000000004">
      <c r="A66" s="6" t="s">
        <v>33</v>
      </c>
      <c r="B66" s="6"/>
      <c r="C66" s="6"/>
      <c r="D66" s="7"/>
      <c r="E66" s="26" t="s">
        <v>34</v>
      </c>
      <c r="F66" s="27"/>
      <c r="G66" s="28"/>
      <c r="H66" s="26" t="s">
        <v>35</v>
      </c>
      <c r="I66" s="27"/>
      <c r="J66" s="28"/>
      <c r="K66" s="26" t="s">
        <v>36</v>
      </c>
      <c r="L66" s="27"/>
      <c r="M66" s="28"/>
      <c r="N66" s="8" t="s">
        <v>37</v>
      </c>
      <c r="O66" s="13"/>
      <c r="P66" s="13"/>
    </row>
    <row r="67" spans="1:17" x14ac:dyDescent="0.55000000000000004">
      <c r="A67" s="9"/>
      <c r="B67" s="9"/>
      <c r="C67" s="9"/>
      <c r="D67" s="10"/>
      <c r="E67" s="15" t="s">
        <v>38</v>
      </c>
      <c r="F67" s="14" t="s">
        <v>39</v>
      </c>
      <c r="G67" s="15" t="s">
        <v>40</v>
      </c>
      <c r="H67" s="29" t="s">
        <v>38</v>
      </c>
      <c r="I67" s="14" t="s">
        <v>39</v>
      </c>
      <c r="J67" s="29" t="s">
        <v>40</v>
      </c>
      <c r="K67" s="29" t="s">
        <v>38</v>
      </c>
      <c r="L67" s="14" t="s">
        <v>39</v>
      </c>
      <c r="M67" s="29" t="s">
        <v>40</v>
      </c>
      <c r="N67" s="12"/>
      <c r="O67" s="4"/>
      <c r="P67" s="4"/>
    </row>
    <row r="68" spans="1:17" x14ac:dyDescent="0.55000000000000004">
      <c r="A68" s="16"/>
      <c r="B68" s="16"/>
      <c r="C68" s="16"/>
      <c r="D68" s="17"/>
      <c r="E68" s="30" t="s">
        <v>3</v>
      </c>
      <c r="F68" s="18" t="s">
        <v>41</v>
      </c>
      <c r="G68" s="30" t="s">
        <v>42</v>
      </c>
      <c r="H68" s="18" t="s">
        <v>3</v>
      </c>
      <c r="I68" s="18" t="s">
        <v>41</v>
      </c>
      <c r="J68" s="18" t="s">
        <v>42</v>
      </c>
      <c r="K68" s="14" t="s">
        <v>3</v>
      </c>
      <c r="L68" s="18" t="s">
        <v>41</v>
      </c>
      <c r="M68" s="18" t="s">
        <v>42</v>
      </c>
      <c r="N68" s="11"/>
      <c r="O68" s="22"/>
      <c r="P68" s="22"/>
    </row>
    <row r="69" spans="1:17" x14ac:dyDescent="0.55000000000000004">
      <c r="A69" s="76" t="s">
        <v>21</v>
      </c>
      <c r="B69" s="77"/>
      <c r="C69" s="78"/>
      <c r="D69" s="78"/>
      <c r="E69" s="63">
        <f>SUM(E72,E71)</f>
        <v>34467</v>
      </c>
      <c r="F69" s="63">
        <f>+F71+F72</f>
        <v>17316</v>
      </c>
      <c r="G69" s="63">
        <f>+G71+G72</f>
        <v>17151</v>
      </c>
      <c r="H69" s="63">
        <f>SUM(H71:H72)</f>
        <v>34593</v>
      </c>
      <c r="I69" s="63">
        <f>SUM(I71:I72)</f>
        <v>17351</v>
      </c>
      <c r="J69" s="64">
        <f>SUM(J71:J72)</f>
        <v>17242</v>
      </c>
      <c r="K69" s="34">
        <f t="shared" ref="K69:K84" si="27">SUM(L69:M69)</f>
        <v>34634</v>
      </c>
      <c r="L69" s="69">
        <v>17364</v>
      </c>
      <c r="M69" s="63">
        <v>17270</v>
      </c>
      <c r="N69" s="75" t="s">
        <v>22</v>
      </c>
    </row>
    <row r="70" spans="1:17" x14ac:dyDescent="0.55000000000000004">
      <c r="A70" s="42"/>
      <c r="B70" s="75" t="s">
        <v>83</v>
      </c>
      <c r="C70" s="75"/>
      <c r="D70" s="79"/>
      <c r="E70" s="41">
        <f t="shared" ref="E70:J70" si="28">E71</f>
        <v>7659</v>
      </c>
      <c r="F70" s="41">
        <f t="shared" si="28"/>
        <v>3797</v>
      </c>
      <c r="G70" s="41">
        <f t="shared" si="28"/>
        <v>3862</v>
      </c>
      <c r="H70" s="41">
        <f t="shared" si="28"/>
        <v>7639</v>
      </c>
      <c r="I70" s="41">
        <f t="shared" si="28"/>
        <v>3782</v>
      </c>
      <c r="J70" s="41">
        <f t="shared" si="28"/>
        <v>3857</v>
      </c>
      <c r="K70" s="45">
        <f t="shared" si="27"/>
        <v>7574</v>
      </c>
      <c r="L70" s="48">
        <v>3749</v>
      </c>
      <c r="M70" s="40">
        <v>3825</v>
      </c>
      <c r="N70" s="75" t="s">
        <v>48</v>
      </c>
    </row>
    <row r="71" spans="1:17" x14ac:dyDescent="0.55000000000000004">
      <c r="A71" s="21" t="s">
        <v>103</v>
      </c>
      <c r="B71" s="75"/>
      <c r="C71" s="72"/>
      <c r="D71" s="80"/>
      <c r="E71" s="51">
        <f>SUM(F71:G71)</f>
        <v>7659</v>
      </c>
      <c r="F71" s="51">
        <v>3797</v>
      </c>
      <c r="G71" s="51">
        <v>3862</v>
      </c>
      <c r="H71" s="51">
        <f>SUM(I71:J71)</f>
        <v>7639</v>
      </c>
      <c r="I71" s="40">
        <v>3782</v>
      </c>
      <c r="J71" s="41">
        <v>3857</v>
      </c>
      <c r="K71" s="45">
        <f t="shared" si="27"/>
        <v>7574</v>
      </c>
      <c r="L71" s="48">
        <v>3749</v>
      </c>
      <c r="M71" s="40">
        <v>3825</v>
      </c>
      <c r="N71" s="75" t="s">
        <v>104</v>
      </c>
    </row>
    <row r="72" spans="1:17" x14ac:dyDescent="0.55000000000000004">
      <c r="A72" s="81" t="s">
        <v>105</v>
      </c>
      <c r="B72" s="82"/>
      <c r="C72" s="83"/>
      <c r="D72" s="84"/>
      <c r="E72" s="51">
        <f>+F72+G72</f>
        <v>26808</v>
      </c>
      <c r="F72" s="51">
        <v>13519</v>
      </c>
      <c r="G72" s="51">
        <v>13289</v>
      </c>
      <c r="H72" s="51">
        <f t="shared" ref="H72:H84" si="29">SUM(I72:J72)</f>
        <v>26954</v>
      </c>
      <c r="I72" s="40">
        <v>13569</v>
      </c>
      <c r="J72" s="52">
        <v>13385</v>
      </c>
      <c r="K72" s="45">
        <f t="shared" si="27"/>
        <v>27060</v>
      </c>
      <c r="L72" s="48">
        <v>13615</v>
      </c>
      <c r="M72" s="40">
        <v>13445</v>
      </c>
      <c r="N72" s="75" t="s">
        <v>89</v>
      </c>
      <c r="O72" s="21"/>
      <c r="P72" s="1"/>
      <c r="Q72" s="1"/>
    </row>
    <row r="73" spans="1:17" x14ac:dyDescent="0.55000000000000004">
      <c r="A73" s="62"/>
      <c r="B73" s="85" t="s">
        <v>23</v>
      </c>
      <c r="C73" s="86"/>
      <c r="D73" s="87"/>
      <c r="E73" s="63">
        <f t="shared" ref="E73:E84" si="30">+F73+G73</f>
        <v>24679</v>
      </c>
      <c r="F73" s="63">
        <v>12530</v>
      </c>
      <c r="G73" s="63">
        <v>12149</v>
      </c>
      <c r="H73" s="63">
        <f t="shared" si="29"/>
        <v>24743</v>
      </c>
      <c r="I73" s="45">
        <v>12561</v>
      </c>
      <c r="J73" s="74">
        <v>12182</v>
      </c>
      <c r="K73" s="45">
        <f t="shared" si="27"/>
        <v>24875</v>
      </c>
      <c r="L73" s="46">
        <v>12609</v>
      </c>
      <c r="M73" s="45">
        <v>12266</v>
      </c>
      <c r="N73" s="77" t="s">
        <v>24</v>
      </c>
      <c r="O73" s="88"/>
    </row>
    <row r="74" spans="1:17" x14ac:dyDescent="0.55000000000000004">
      <c r="A74" s="62"/>
      <c r="B74" s="67" t="s">
        <v>88</v>
      </c>
      <c r="C74" s="86"/>
      <c r="D74" s="87"/>
      <c r="E74" s="51">
        <f t="shared" si="30"/>
        <v>24679</v>
      </c>
      <c r="F74" s="51">
        <v>12530</v>
      </c>
      <c r="G74" s="51">
        <v>12149</v>
      </c>
      <c r="H74" s="51">
        <f t="shared" si="29"/>
        <v>24743</v>
      </c>
      <c r="I74" s="40">
        <v>12561</v>
      </c>
      <c r="J74" s="52">
        <v>12182</v>
      </c>
      <c r="K74" s="45">
        <f t="shared" si="27"/>
        <v>24875</v>
      </c>
      <c r="L74" s="48">
        <v>12609</v>
      </c>
      <c r="M74" s="40">
        <v>12266</v>
      </c>
      <c r="N74" s="75" t="s">
        <v>89</v>
      </c>
      <c r="O74" s="88"/>
    </row>
    <row r="75" spans="1:17" x14ac:dyDescent="0.55000000000000004">
      <c r="A75" s="62"/>
      <c r="B75" s="85" t="s">
        <v>25</v>
      </c>
      <c r="C75" s="86"/>
      <c r="D75" s="87"/>
      <c r="E75" s="63">
        <f t="shared" ref="E75" si="31">F75+G75</f>
        <v>41925</v>
      </c>
      <c r="F75" s="63">
        <f>SUM(F77:F78)</f>
        <v>21119</v>
      </c>
      <c r="G75" s="63">
        <f>SUM(G77:G78)</f>
        <v>20806</v>
      </c>
      <c r="H75" s="63">
        <f>SUM(H77:H78)</f>
        <v>42088</v>
      </c>
      <c r="I75" s="63">
        <f>SUM(I77:I78)</f>
        <v>21184</v>
      </c>
      <c r="J75" s="64">
        <f>SUM(J77:J78)</f>
        <v>20904</v>
      </c>
      <c r="K75" s="45">
        <f t="shared" si="27"/>
        <v>42232</v>
      </c>
      <c r="L75" s="69">
        <v>21232</v>
      </c>
      <c r="M75" s="63">
        <v>21000</v>
      </c>
      <c r="N75" s="77" t="s">
        <v>26</v>
      </c>
      <c r="O75" s="88"/>
    </row>
    <row r="76" spans="1:17" x14ac:dyDescent="0.55000000000000004">
      <c r="A76" s="42"/>
      <c r="B76" s="47" t="s">
        <v>83</v>
      </c>
      <c r="C76" s="47"/>
      <c r="D76" s="39"/>
      <c r="E76" s="41">
        <f t="shared" ref="E76:J76" si="32">E77</f>
        <v>10914</v>
      </c>
      <c r="F76" s="41">
        <f t="shared" si="32"/>
        <v>5508</v>
      </c>
      <c r="G76" s="41">
        <f t="shared" si="32"/>
        <v>5406</v>
      </c>
      <c r="H76" s="41">
        <f t="shared" si="32"/>
        <v>11013</v>
      </c>
      <c r="I76" s="41">
        <f t="shared" si="32"/>
        <v>5553</v>
      </c>
      <c r="J76" s="41">
        <f t="shared" si="32"/>
        <v>5460</v>
      </c>
      <c r="K76" s="45">
        <f t="shared" si="27"/>
        <v>11054</v>
      </c>
      <c r="L76" s="48">
        <v>5560</v>
      </c>
      <c r="M76" s="40">
        <v>5494</v>
      </c>
      <c r="N76" s="47" t="s">
        <v>48</v>
      </c>
    </row>
    <row r="77" spans="1:17" x14ac:dyDescent="0.55000000000000004">
      <c r="A77" s="81" t="s">
        <v>106</v>
      </c>
      <c r="B77" s="82"/>
      <c r="C77" s="83"/>
      <c r="D77" s="84"/>
      <c r="E77" s="51">
        <f t="shared" si="30"/>
        <v>10914</v>
      </c>
      <c r="F77" s="51">
        <v>5508</v>
      </c>
      <c r="G77" s="51">
        <v>5406</v>
      </c>
      <c r="H77" s="51">
        <f t="shared" si="29"/>
        <v>11013</v>
      </c>
      <c r="I77" s="40">
        <v>5553</v>
      </c>
      <c r="J77" s="52">
        <v>5460</v>
      </c>
      <c r="K77" s="45">
        <f t="shared" si="27"/>
        <v>11054</v>
      </c>
      <c r="L77" s="48">
        <v>5560</v>
      </c>
      <c r="M77" s="40">
        <v>5494</v>
      </c>
      <c r="N77" s="75" t="s">
        <v>107</v>
      </c>
      <c r="O77" s="21"/>
    </row>
    <row r="78" spans="1:17" x14ac:dyDescent="0.55000000000000004">
      <c r="A78" s="21" t="s">
        <v>102</v>
      </c>
      <c r="B78" s="81" t="s">
        <v>88</v>
      </c>
      <c r="C78" s="83"/>
      <c r="D78" s="84"/>
      <c r="E78" s="51">
        <f t="shared" si="30"/>
        <v>31011</v>
      </c>
      <c r="F78" s="51">
        <v>15611</v>
      </c>
      <c r="G78" s="51">
        <v>15400</v>
      </c>
      <c r="H78" s="51">
        <f t="shared" si="29"/>
        <v>31075</v>
      </c>
      <c r="I78" s="40">
        <v>15631</v>
      </c>
      <c r="J78" s="52">
        <v>15444</v>
      </c>
      <c r="K78" s="45">
        <f t="shared" si="27"/>
        <v>31178</v>
      </c>
      <c r="L78" s="48">
        <v>15672</v>
      </c>
      <c r="M78" s="40">
        <v>15506</v>
      </c>
      <c r="N78" s="75" t="s">
        <v>89</v>
      </c>
      <c r="O78" s="21"/>
    </row>
    <row r="79" spans="1:17" x14ac:dyDescent="0.55000000000000004">
      <c r="A79" s="89" t="s">
        <v>27</v>
      </c>
      <c r="B79" s="90"/>
      <c r="C79" s="86"/>
      <c r="D79" s="87"/>
      <c r="E79" s="63">
        <f t="shared" si="30"/>
        <v>34791</v>
      </c>
      <c r="F79" s="63">
        <v>17486</v>
      </c>
      <c r="G79" s="63">
        <v>17305</v>
      </c>
      <c r="H79" s="63">
        <f t="shared" ref="H79" si="33">+I79+J79</f>
        <v>34710</v>
      </c>
      <c r="I79" s="63">
        <f>I80</f>
        <v>17403</v>
      </c>
      <c r="J79" s="64">
        <f>J80</f>
        <v>17307</v>
      </c>
      <c r="K79" s="45">
        <f t="shared" si="27"/>
        <v>34863</v>
      </c>
      <c r="L79" s="69">
        <v>17493</v>
      </c>
      <c r="M79" s="63">
        <v>17370</v>
      </c>
      <c r="N79" s="77" t="s">
        <v>28</v>
      </c>
      <c r="O79" s="88"/>
    </row>
    <row r="80" spans="1:17" x14ac:dyDescent="0.55000000000000004">
      <c r="A80" s="76"/>
      <c r="B80" s="91" t="s">
        <v>83</v>
      </c>
      <c r="C80" s="86"/>
      <c r="D80" s="87"/>
      <c r="E80" s="51">
        <f t="shared" si="30"/>
        <v>34791</v>
      </c>
      <c r="F80" s="51">
        <v>17486</v>
      </c>
      <c r="G80" s="51">
        <v>17305</v>
      </c>
      <c r="H80" s="51">
        <f t="shared" ref="H80" si="34">SUM(I80:J80)</f>
        <v>34710</v>
      </c>
      <c r="I80" s="40">
        <v>17403</v>
      </c>
      <c r="J80" s="52">
        <v>17307</v>
      </c>
      <c r="K80" s="45">
        <f t="shared" si="27"/>
        <v>34863</v>
      </c>
      <c r="L80" s="48">
        <v>17493</v>
      </c>
      <c r="M80" s="40">
        <v>17370</v>
      </c>
      <c r="N80" s="47" t="s">
        <v>48</v>
      </c>
      <c r="O80" s="88"/>
    </row>
    <row r="81" spans="1:16" x14ac:dyDescent="0.55000000000000004">
      <c r="A81" s="89" t="s">
        <v>29</v>
      </c>
      <c r="B81" s="90"/>
      <c r="C81" s="86"/>
      <c r="D81" s="87"/>
      <c r="E81" s="63">
        <f t="shared" si="30"/>
        <v>24916</v>
      </c>
      <c r="F81" s="63">
        <v>12600</v>
      </c>
      <c r="G81" s="63">
        <v>12316</v>
      </c>
      <c r="H81" s="63">
        <f>SUM(H83:H84)</f>
        <v>24972</v>
      </c>
      <c r="I81" s="63">
        <f>SUM(I83:I84)</f>
        <v>12632</v>
      </c>
      <c r="J81" s="64">
        <f>SUM(J83:J84)</f>
        <v>12340</v>
      </c>
      <c r="K81" s="45">
        <f t="shared" si="27"/>
        <v>25076</v>
      </c>
      <c r="L81" s="69">
        <v>12672</v>
      </c>
      <c r="M81" s="63">
        <v>12404</v>
      </c>
      <c r="N81" s="77" t="s">
        <v>30</v>
      </c>
      <c r="O81" s="88"/>
    </row>
    <row r="82" spans="1:16" x14ac:dyDescent="0.55000000000000004">
      <c r="A82" s="42"/>
      <c r="B82" s="47" t="s">
        <v>83</v>
      </c>
      <c r="C82" s="47"/>
      <c r="D82" s="39"/>
      <c r="E82" s="41">
        <f t="shared" ref="E82:J82" si="35">E83</f>
        <v>4761</v>
      </c>
      <c r="F82" s="41">
        <f t="shared" si="35"/>
        <v>2398</v>
      </c>
      <c r="G82" s="41">
        <f t="shared" si="35"/>
        <v>2363</v>
      </c>
      <c r="H82" s="41">
        <f t="shared" si="35"/>
        <v>4719</v>
      </c>
      <c r="I82" s="41">
        <f t="shared" si="35"/>
        <v>2373</v>
      </c>
      <c r="J82" s="41">
        <f t="shared" si="35"/>
        <v>2346</v>
      </c>
      <c r="K82" s="45">
        <f t="shared" si="27"/>
        <v>4710</v>
      </c>
      <c r="L82" s="48">
        <v>2351</v>
      </c>
      <c r="M82" s="40">
        <v>2359</v>
      </c>
      <c r="N82" s="47" t="s">
        <v>48</v>
      </c>
    </row>
    <row r="83" spans="1:16" x14ac:dyDescent="0.55000000000000004">
      <c r="A83" s="81" t="s">
        <v>108</v>
      </c>
      <c r="B83" s="82"/>
      <c r="C83" s="92"/>
      <c r="D83" s="93"/>
      <c r="E83" s="51">
        <f t="shared" si="30"/>
        <v>4761</v>
      </c>
      <c r="F83" s="51">
        <v>2398</v>
      </c>
      <c r="G83" s="51">
        <v>2363</v>
      </c>
      <c r="H83" s="51">
        <f t="shared" si="29"/>
        <v>4719</v>
      </c>
      <c r="I83" s="40">
        <v>2373</v>
      </c>
      <c r="J83" s="52">
        <v>2346</v>
      </c>
      <c r="K83" s="45">
        <f t="shared" si="27"/>
        <v>4710</v>
      </c>
      <c r="L83" s="48">
        <v>2351</v>
      </c>
      <c r="M83" s="40">
        <v>2359</v>
      </c>
      <c r="N83" s="75" t="s">
        <v>109</v>
      </c>
      <c r="O83" s="21"/>
    </row>
    <row r="84" spans="1:16" x14ac:dyDescent="0.55000000000000004">
      <c r="A84" s="21" t="s">
        <v>102</v>
      </c>
      <c r="B84" s="81" t="s">
        <v>88</v>
      </c>
      <c r="C84" s="86"/>
      <c r="D84" s="84"/>
      <c r="E84" s="51">
        <f t="shared" si="30"/>
        <v>20155</v>
      </c>
      <c r="F84" s="51">
        <v>10202</v>
      </c>
      <c r="G84" s="51">
        <v>9953</v>
      </c>
      <c r="H84" s="51">
        <f t="shared" si="29"/>
        <v>20253</v>
      </c>
      <c r="I84" s="40">
        <v>10259</v>
      </c>
      <c r="J84" s="52">
        <v>9994</v>
      </c>
      <c r="K84" s="45">
        <f t="shared" si="27"/>
        <v>20366</v>
      </c>
      <c r="L84" s="48">
        <v>10321</v>
      </c>
      <c r="M84" s="40">
        <v>10045</v>
      </c>
      <c r="N84" s="75" t="s">
        <v>89</v>
      </c>
      <c r="O84" s="21"/>
    </row>
    <row r="85" spans="1:16" x14ac:dyDescent="0.55000000000000004">
      <c r="A85" s="20"/>
      <c r="B85" s="94"/>
      <c r="C85" s="94"/>
      <c r="D85" s="94"/>
      <c r="E85" s="95"/>
      <c r="F85" s="95"/>
      <c r="G85" s="95"/>
      <c r="H85" s="23"/>
      <c r="I85" s="24"/>
      <c r="J85" s="22"/>
      <c r="K85" s="24"/>
      <c r="L85" s="25"/>
      <c r="M85" s="24"/>
      <c r="N85" s="96"/>
      <c r="O85" s="94"/>
      <c r="P85" s="22"/>
    </row>
    <row r="86" spans="1:16" x14ac:dyDescent="0.55000000000000004">
      <c r="A86" s="19"/>
      <c r="B86" s="5" t="s">
        <v>110</v>
      </c>
      <c r="D86" s="49"/>
      <c r="E86" s="97"/>
      <c r="F86" s="97"/>
      <c r="G86" s="97"/>
      <c r="H86" s="4"/>
      <c r="I86" s="4"/>
      <c r="J86" s="4"/>
      <c r="K86" s="4"/>
      <c r="L86" s="4"/>
      <c r="M86" s="4"/>
      <c r="N86" s="19"/>
    </row>
    <row r="87" spans="1:16" x14ac:dyDescent="0.55000000000000004">
      <c r="A87" s="19"/>
      <c r="B87" s="5" t="s">
        <v>111</v>
      </c>
      <c r="D87" s="49"/>
      <c r="E87" s="97"/>
      <c r="F87" s="97"/>
      <c r="G87" s="97"/>
      <c r="H87" s="4"/>
      <c r="I87" s="4"/>
      <c r="J87" s="4"/>
      <c r="K87" s="4"/>
      <c r="L87" s="4"/>
      <c r="M87" s="4"/>
      <c r="N87" s="19"/>
    </row>
    <row r="88" spans="1:16" x14ac:dyDescent="0.55000000000000004">
      <c r="A88" s="76"/>
      <c r="B88" s="76"/>
      <c r="C88" s="76"/>
      <c r="D88" s="4"/>
      <c r="E88" s="98"/>
      <c r="F88" s="98"/>
      <c r="G88" s="98"/>
      <c r="H88" s="4"/>
      <c r="I88" s="4"/>
      <c r="J88" s="4"/>
      <c r="K88" s="4"/>
      <c r="L88" s="4"/>
      <c r="M88" s="4"/>
      <c r="N88" s="88"/>
    </row>
    <row r="89" spans="1:16" x14ac:dyDescent="0.55000000000000004">
      <c r="A89" s="19"/>
      <c r="B89" s="19"/>
      <c r="C89" s="19"/>
      <c r="D89" s="4"/>
      <c r="E89" s="97"/>
      <c r="F89" s="97"/>
      <c r="G89" s="97"/>
      <c r="H89" s="4"/>
      <c r="I89" s="4"/>
      <c r="J89" s="4"/>
      <c r="K89" s="4"/>
      <c r="L89" s="4"/>
      <c r="M89" s="4"/>
      <c r="N89" s="19"/>
    </row>
    <row r="90" spans="1:16" x14ac:dyDescent="0.55000000000000004">
      <c r="A90" s="19"/>
      <c r="B90" s="19"/>
      <c r="C90" s="19"/>
      <c r="D90" s="4"/>
      <c r="E90" s="97"/>
      <c r="F90" s="97"/>
      <c r="G90" s="97"/>
      <c r="H90" s="4"/>
      <c r="I90" s="4"/>
      <c r="J90" s="4"/>
      <c r="K90" s="4"/>
      <c r="L90" s="4"/>
      <c r="M90" s="4"/>
      <c r="N90" s="19"/>
    </row>
    <row r="91" spans="1:16" x14ac:dyDescent="0.55000000000000004">
      <c r="A91" s="19"/>
      <c r="B91" s="19"/>
      <c r="C91" s="19"/>
      <c r="D91" s="4"/>
      <c r="E91" s="97"/>
      <c r="F91" s="97"/>
      <c r="G91" s="97"/>
      <c r="H91" s="4"/>
      <c r="I91" s="4"/>
      <c r="J91" s="4"/>
      <c r="K91" s="4"/>
      <c r="L91" s="4"/>
      <c r="M91" s="4"/>
      <c r="N91" s="19"/>
    </row>
    <row r="92" spans="1:16" x14ac:dyDescent="0.55000000000000004">
      <c r="A92" s="76"/>
      <c r="B92" s="76"/>
      <c r="C92" s="76"/>
      <c r="D92" s="4"/>
      <c r="E92" s="98"/>
      <c r="F92" s="98"/>
      <c r="G92" s="98"/>
      <c r="H92" s="4"/>
      <c r="I92" s="4"/>
      <c r="J92" s="4"/>
      <c r="K92" s="4"/>
      <c r="L92" s="4"/>
      <c r="M92" s="4"/>
      <c r="N92" s="88"/>
    </row>
    <row r="93" spans="1:16" x14ac:dyDescent="0.55000000000000004">
      <c r="A93" s="19"/>
      <c r="B93" s="19"/>
      <c r="C93" s="19"/>
      <c r="D93" s="4"/>
      <c r="E93" s="97"/>
      <c r="F93" s="97"/>
      <c r="G93" s="97"/>
      <c r="H93" s="4"/>
      <c r="I93" s="4"/>
      <c r="J93" s="4"/>
      <c r="K93" s="4"/>
      <c r="L93" s="4"/>
      <c r="M93" s="4"/>
      <c r="N93" s="19"/>
    </row>
    <row r="94" spans="1:16" x14ac:dyDescent="0.55000000000000004">
      <c r="A94" s="19"/>
      <c r="B94" s="19"/>
      <c r="C94" s="19"/>
      <c r="D94" s="20"/>
      <c r="E94" s="97"/>
      <c r="F94" s="97"/>
      <c r="G94" s="97"/>
      <c r="H94" s="4"/>
      <c r="I94" s="4"/>
      <c r="J94" s="4"/>
      <c r="K94" s="4"/>
      <c r="L94" s="4"/>
      <c r="M94" s="4"/>
      <c r="N94" s="19"/>
    </row>
    <row r="95" spans="1:16" x14ac:dyDescent="0.55000000000000004">
      <c r="A95" s="19"/>
      <c r="B95" s="19"/>
      <c r="C95" s="19"/>
      <c r="D95" s="20"/>
      <c r="E95" s="97"/>
      <c r="F95" s="97"/>
      <c r="G95" s="97"/>
      <c r="H95" s="4"/>
      <c r="I95" s="4"/>
      <c r="J95" s="4"/>
      <c r="K95" s="4"/>
      <c r="L95" s="4"/>
      <c r="M95" s="4"/>
      <c r="N95" s="19"/>
    </row>
    <row r="96" spans="1:16" x14ac:dyDescent="0.55000000000000004">
      <c r="A96" s="19"/>
      <c r="B96" s="19"/>
      <c r="C96" s="19"/>
      <c r="D96" s="76"/>
      <c r="E96" s="97"/>
      <c r="F96" s="97"/>
      <c r="G96" s="97"/>
      <c r="H96" s="4"/>
      <c r="I96" s="4"/>
      <c r="J96" s="4"/>
      <c r="K96" s="4"/>
      <c r="L96" s="4"/>
      <c r="M96" s="4"/>
      <c r="N96" s="19"/>
    </row>
    <row r="97" spans="1:14" x14ac:dyDescent="0.55000000000000004">
      <c r="A97" s="4"/>
      <c r="B97" s="4"/>
      <c r="C97" s="4"/>
      <c r="D97" s="19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55000000000000004">
      <c r="D98" s="49"/>
    </row>
    <row r="99" spans="1:14" x14ac:dyDescent="0.55000000000000004">
      <c r="D99" s="49"/>
    </row>
  </sheetData>
  <mergeCells count="17">
    <mergeCell ref="A66:D68"/>
    <mergeCell ref="E66:G66"/>
    <mergeCell ref="H66:J66"/>
    <mergeCell ref="K66:M66"/>
    <mergeCell ref="N66:N68"/>
    <mergeCell ref="A7:D7"/>
    <mergeCell ref="N7:O7"/>
    <mergeCell ref="A34:D36"/>
    <mergeCell ref="E34:G34"/>
    <mergeCell ref="H34:J34"/>
    <mergeCell ref="K34:M34"/>
    <mergeCell ref="N34:N36"/>
    <mergeCell ref="A4:D6"/>
    <mergeCell ref="E4:G4"/>
    <mergeCell ref="H4:J4"/>
    <mergeCell ref="K4:M4"/>
    <mergeCell ref="N4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tab.02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2018-10-11T01:51:12Z</dcterms:created>
  <dcterms:modified xsi:type="dcterms:W3CDTF">2018-10-11T01:57:08Z</dcterms:modified>
</cp:coreProperties>
</file>