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/>
  </bookViews>
  <sheets>
    <sheet name="T-19.2" sheetId="1" r:id="rId1"/>
  </sheets>
  <definedNames>
    <definedName name="_xlnm.Print_Area" localSheetId="0">'T-19.2'!$A$1:$U$83</definedName>
  </definedNames>
  <calcPr calcId="125725" iterate="1" iterateCount="1000" calcOnSave="0"/>
</workbook>
</file>

<file path=xl/calcChain.xml><?xml version="1.0" encoding="utf-8"?>
<calcChain xmlns="http://schemas.openxmlformats.org/spreadsheetml/2006/main">
  <c r="Q79" i="1"/>
  <c r="P79"/>
  <c r="O79"/>
  <c r="N79"/>
  <c r="M79"/>
  <c r="K79"/>
  <c r="J79"/>
  <c r="I79"/>
  <c r="H79"/>
  <c r="G79"/>
  <c r="F79"/>
  <c r="E79"/>
  <c r="Q75"/>
  <c r="P75"/>
  <c r="O75"/>
  <c r="N75"/>
  <c r="M75"/>
  <c r="L75"/>
  <c r="K75"/>
  <c r="J75"/>
  <c r="I75"/>
  <c r="H75"/>
  <c r="G75"/>
  <c r="F75"/>
  <c r="E75"/>
  <c r="P72"/>
  <c r="O72"/>
  <c r="N72"/>
  <c r="M72"/>
  <c r="L72"/>
  <c r="K72"/>
  <c r="J72"/>
  <c r="I72"/>
  <c r="G72"/>
  <c r="F72"/>
  <c r="E72"/>
  <c r="Q70"/>
  <c r="P70"/>
  <c r="O70"/>
  <c r="N70"/>
  <c r="M70"/>
  <c r="L70"/>
  <c r="K70"/>
  <c r="J70"/>
  <c r="I70"/>
  <c r="H70"/>
  <c r="G70"/>
  <c r="F70"/>
  <c r="E70"/>
  <c r="Q56"/>
  <c r="P56"/>
  <c r="O56"/>
  <c r="N56"/>
  <c r="M56"/>
  <c r="L56"/>
  <c r="K56"/>
  <c r="J56"/>
  <c r="I56"/>
  <c r="H56"/>
  <c r="G56"/>
  <c r="F56"/>
  <c r="E56"/>
  <c r="P53"/>
  <c r="O53"/>
  <c r="N53"/>
  <c r="M53"/>
  <c r="L53"/>
  <c r="K53"/>
  <c r="J53"/>
  <c r="I53"/>
  <c r="G53"/>
  <c r="F53"/>
  <c r="E53"/>
  <c r="P50"/>
  <c r="O50"/>
  <c r="N50"/>
  <c r="M50"/>
  <c r="L50"/>
  <c r="K50"/>
  <c r="J50"/>
  <c r="I50"/>
  <c r="G50"/>
  <c r="F50"/>
  <c r="E50"/>
  <c r="Q48"/>
  <c r="P48"/>
  <c r="O48"/>
  <c r="N48"/>
  <c r="M48"/>
  <c r="L48"/>
  <c r="K48"/>
  <c r="J48"/>
  <c r="H48"/>
  <c r="G48"/>
  <c r="F48"/>
  <c r="E48"/>
  <c r="P45"/>
  <c r="O45"/>
  <c r="N45"/>
  <c r="M45"/>
  <c r="L45"/>
  <c r="K45"/>
  <c r="J45"/>
  <c r="I45"/>
  <c r="G45"/>
  <c r="F45"/>
  <c r="E45"/>
  <c r="P41"/>
  <c r="O41"/>
  <c r="N41"/>
  <c r="M41"/>
  <c r="L41"/>
  <c r="K41"/>
  <c r="J41"/>
  <c r="I41"/>
  <c r="G41"/>
  <c r="F41"/>
  <c r="E41"/>
  <c r="Q25"/>
  <c r="Q12" s="1"/>
  <c r="P25"/>
  <c r="O25"/>
  <c r="N25"/>
  <c r="M25"/>
  <c r="L25"/>
  <c r="K25"/>
  <c r="J25"/>
  <c r="I25"/>
  <c r="G25"/>
  <c r="F25"/>
  <c r="E25"/>
  <c r="P22"/>
  <c r="O22"/>
  <c r="N22"/>
  <c r="M22"/>
  <c r="L22"/>
  <c r="J22"/>
  <c r="I22"/>
  <c r="G22"/>
  <c r="F22"/>
  <c r="E22"/>
  <c r="Q16"/>
  <c r="P16"/>
  <c r="O16"/>
  <c r="N16"/>
  <c r="M16"/>
  <c r="L16"/>
  <c r="K16"/>
  <c r="J16"/>
  <c r="I16"/>
  <c r="G16"/>
  <c r="F16"/>
  <c r="E16"/>
  <c r="P13"/>
  <c r="O13"/>
  <c r="O12" s="1"/>
  <c r="N13"/>
  <c r="N12" s="1"/>
  <c r="M13"/>
  <c r="M12" s="1"/>
  <c r="L13"/>
  <c r="K13"/>
  <c r="K12" s="1"/>
  <c r="J13"/>
  <c r="J12" s="1"/>
  <c r="I13"/>
  <c r="I12" s="1"/>
  <c r="H13"/>
  <c r="G13"/>
  <c r="G12" s="1"/>
  <c r="F13"/>
  <c r="F12" s="1"/>
  <c r="E13"/>
  <c r="E12" s="1"/>
  <c r="P12"/>
  <c r="L12"/>
  <c r="H12"/>
</calcChain>
</file>

<file path=xl/sharedStrings.xml><?xml version="1.0" encoding="utf-8"?>
<sst xmlns="http://schemas.openxmlformats.org/spreadsheetml/2006/main" count="312" uniqueCount="133">
  <si>
    <t xml:space="preserve">ตาราง   </t>
  </si>
  <si>
    <t>รายรับ และรายจ่ายจริงของเทศบาล จำแนกตามประเภท เป็นรายอำเภอ และเทศบาล ปีงบประมาณ 2559</t>
  </si>
  <si>
    <t>Table</t>
  </si>
  <si>
    <t>Actual Revenue and Expenditure of Municipality by Type, District and Municipality: Fiscal Year 2016</t>
  </si>
  <si>
    <t>(บาท  Baht)</t>
  </si>
  <si>
    <t>อำเภอ/เทศบาล</t>
  </si>
  <si>
    <t xml:space="preserve">รายได้ </t>
  </si>
  <si>
    <t>รายจ่าย</t>
  </si>
  <si>
    <t>District/municipality</t>
  </si>
  <si>
    <t>Revenue</t>
  </si>
  <si>
    <t>Expenditure</t>
  </si>
  <si>
    <t>ค่าธรรมเนียม</t>
  </si>
  <si>
    <t>ภาษีอากร</t>
  </si>
  <si>
    <t>ใบอนุญาต</t>
  </si>
  <si>
    <t>สาธารณูปโภค</t>
  </si>
  <si>
    <t>Taxes and</t>
  </si>
  <si>
    <t xml:space="preserve"> และค่าปรับ</t>
  </si>
  <si>
    <t>และการพาณิชย์</t>
  </si>
  <si>
    <t>งบกลาง</t>
  </si>
  <si>
    <t>duties</t>
  </si>
  <si>
    <t>Fees, License-</t>
  </si>
  <si>
    <t>ทรัพย์สิน</t>
  </si>
  <si>
    <t>Public utilities</t>
  </si>
  <si>
    <t>เบ็ดเตล็ด</t>
  </si>
  <si>
    <t>เงินอุดหนุน</t>
  </si>
  <si>
    <t>อื่น ๆ</t>
  </si>
  <si>
    <t>Central</t>
  </si>
  <si>
    <t>งบบุคลากร</t>
  </si>
  <si>
    <t>งบดำเนินงาน</t>
  </si>
  <si>
    <t>งบลงทุน</t>
  </si>
  <si>
    <t>งบอุดหนุน</t>
  </si>
  <si>
    <t>รายจ่ายอื่นๆ</t>
  </si>
  <si>
    <t xml:space="preserve"> fees and fines</t>
  </si>
  <si>
    <t>Property</t>
  </si>
  <si>
    <t>and commerce</t>
  </si>
  <si>
    <t>Miscellaneous</t>
  </si>
  <si>
    <t>Subsidies</t>
  </si>
  <si>
    <t>Others</t>
  </si>
  <si>
    <t>fund</t>
  </si>
  <si>
    <t>Personnel</t>
  </si>
  <si>
    <t>Operations</t>
  </si>
  <si>
    <t>Investments</t>
  </si>
  <si>
    <t>รวมยอด</t>
  </si>
  <si>
    <t>เมืองสุรินทร์</t>
  </si>
  <si>
    <t>-</t>
  </si>
  <si>
    <t>Mung Surin District</t>
  </si>
  <si>
    <t>เทศบาลเมืองสุรินทร์</t>
  </si>
  <si>
    <t>เทศบาลตำบลเมืองที</t>
  </si>
  <si>
    <t>Mung Thi Subdistrict Municipality</t>
  </si>
  <si>
    <t>ชุมพลบุรี</t>
  </si>
  <si>
    <t>Chumphonburi</t>
  </si>
  <si>
    <t>เทศบาลตำบลชุมพลบุรี</t>
  </si>
  <si>
    <t>Chumphonburi Subdistrict Municipality</t>
  </si>
  <si>
    <t>เทศบาลตำบลทุ่งศรีชุมพล</t>
  </si>
  <si>
    <t xml:space="preserve">Thung Si chumphon Subdistrict Municipality </t>
  </si>
  <si>
    <t>เทศบาลตำบลสระขุด</t>
  </si>
  <si>
    <t xml:space="preserve">Srakrud Subdistrict Municipality </t>
  </si>
  <si>
    <t>เทศบาลตำบลยะวึก</t>
  </si>
  <si>
    <t xml:space="preserve">Yavuke Subdistrict Municipality </t>
  </si>
  <si>
    <t>เทศบาลตำบลนาหนองไผ่</t>
  </si>
  <si>
    <t xml:space="preserve">Nanongpai Subdistrict Municipality </t>
  </si>
  <si>
    <t>ท่าตูม</t>
  </si>
  <si>
    <t>Tha Tum</t>
  </si>
  <si>
    <t>เทศบาลตำบลท่าตูม</t>
  </si>
  <si>
    <t xml:space="preserve">Tha Tum Subdistrict Municipality </t>
  </si>
  <si>
    <t>เทศบาลตำบลเมืองแก</t>
  </si>
  <si>
    <t xml:space="preserve">Muangkae Subdistrict Municipality </t>
  </si>
  <si>
    <t>จอมพระ</t>
  </si>
  <si>
    <t>Chom Phar</t>
  </si>
  <si>
    <t>เทศบาลตำบลจอมพระ</t>
  </si>
  <si>
    <t xml:space="preserve">Chom Phar Subdistrict Municipality </t>
  </si>
  <si>
    <t>เทศบาลตำบลกระหาด</t>
  </si>
  <si>
    <t xml:space="preserve">Krahat Subdistrict Municipality </t>
  </si>
  <si>
    <t>เทศบาลตำบลบุแกรง</t>
  </si>
  <si>
    <t xml:space="preserve">Bugrang Subdistrict Municipality </t>
  </si>
  <si>
    <t>ปราสาท</t>
  </si>
  <si>
    <t>Prasat</t>
  </si>
  <si>
    <t>เทศบาลตำบลกังแอน</t>
  </si>
  <si>
    <t xml:space="preserve">Kang Aen Subdistrict Municipality </t>
  </si>
  <si>
    <t>เทศบาลตำบลนิคมปราสาท</t>
  </si>
  <si>
    <t xml:space="preserve">Nikhom Prasert Subdistrict Municipality </t>
  </si>
  <si>
    <t>เทศบาลตำบลกันตรวจระมวล</t>
  </si>
  <si>
    <t xml:space="preserve"> Kantrautramorn Subdistrict Municipality </t>
  </si>
  <si>
    <t>กาบเชิง</t>
  </si>
  <si>
    <t>Kap Cheng</t>
  </si>
  <si>
    <t>เทศบาลตำบลกาบเชิง</t>
  </si>
  <si>
    <t>เทศบาลตำบลโคกตะเคียน</t>
  </si>
  <si>
    <t xml:space="preserve">Kap Cheng Subdistrict Municipality </t>
  </si>
  <si>
    <t>รัตนบุรี</t>
  </si>
  <si>
    <t>Rattanaburi</t>
  </si>
  <si>
    <t>เทศบาลตำบลรัตนบุรี</t>
  </si>
  <si>
    <t xml:space="preserve">Rattanaburi Subdistrict Municipality </t>
  </si>
  <si>
    <t>สนม</t>
  </si>
  <si>
    <t>Sanom</t>
  </si>
  <si>
    <t>เทศบาลตำบลสนม</t>
  </si>
  <si>
    <t xml:space="preserve">Sanom Subdistrict Municipality </t>
  </si>
  <si>
    <t>เทศบาลตำบลแคน</t>
  </si>
  <si>
    <t xml:space="preserve">Kan Subdistrict Municipality </t>
  </si>
  <si>
    <t>ศีขรภูมิ</t>
  </si>
  <si>
    <t>Sikhoraphum</t>
  </si>
  <si>
    <t>เทศบาลตำบลศีขรภูมิ</t>
  </si>
  <si>
    <t xml:space="preserve"> Sikhoraphum Subdistrict Municipality </t>
  </si>
  <si>
    <t>เทศบาลตำบลผักไหม</t>
  </si>
  <si>
    <t xml:space="preserve">Pakmai Subdistrict Municipality </t>
  </si>
  <si>
    <t>สังขะ</t>
  </si>
  <si>
    <t>Sangkha</t>
  </si>
  <si>
    <t>เทศบาลตำบลสังขะ</t>
  </si>
  <si>
    <t xml:space="preserve">Sangkha Subdistrict Municipality </t>
  </si>
  <si>
    <t>ลำดวน</t>
  </si>
  <si>
    <t>Lumduan</t>
  </si>
  <si>
    <t>เทศบาลตำบลลำดวนสุรพินทร์</t>
  </si>
  <si>
    <t xml:space="preserve">Lumduan Subdistrict Municipality </t>
  </si>
  <si>
    <t>สำโรงทาบ</t>
  </si>
  <si>
    <t>Sumrong Thap</t>
  </si>
  <si>
    <t>เทศบาลตำบลสำโรงทาบ</t>
  </si>
  <si>
    <t xml:space="preserve">Sumrong Thap Subdistrict Municipality </t>
  </si>
  <si>
    <t>เทศบาลตำบลหมื่นศรี</t>
  </si>
  <si>
    <t xml:space="preserve">Muan Si Subdistrict Municipality </t>
  </si>
  <si>
    <t>บัวเชด</t>
  </si>
  <si>
    <t>Buachet Municipal area</t>
  </si>
  <si>
    <t>เทศบาลตำบลบัวเชด</t>
  </si>
  <si>
    <t xml:space="preserve">Buachet Municipal area Subdistrict Municipality </t>
  </si>
  <si>
    <t>พนมดงรัก</t>
  </si>
  <si>
    <t>Phanom Dong Rak</t>
  </si>
  <si>
    <t>ศรีณรงค์</t>
  </si>
  <si>
    <t>Si Narong</t>
  </si>
  <si>
    <t>เขวาสินรินทร์</t>
  </si>
  <si>
    <t>Khwao Sinarin</t>
  </si>
  <si>
    <t>เทศบาลตำบลเขวาสินรินทร์</t>
  </si>
  <si>
    <t>โนนนารายณ์</t>
  </si>
  <si>
    <t>Non Narai</t>
  </si>
  <si>
    <t>ที่มา:  สำนักงานส่งเสริมการปกครองท้องถิ่นจังหวัดสุรินท์</t>
  </si>
  <si>
    <t xml:space="preserve"> Source:   Surin Provincial Office of Local Administration</t>
  </si>
</sst>
</file>

<file path=xl/styles.xml><?xml version="1.0" encoding="utf-8"?>
<styleSheet xmlns="http://schemas.openxmlformats.org/spreadsheetml/2006/main">
  <numFmts count="1">
    <numFmt numFmtId="187" formatCode="0.0"/>
  </numFmts>
  <fonts count="2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b/>
      <sz val="8"/>
      <name val="TH SarabunPSK"/>
      <family val="2"/>
    </font>
    <font>
      <b/>
      <sz val="12"/>
      <name val="TH SarabunPSK"/>
      <family val="2"/>
    </font>
    <font>
      <b/>
      <sz val="8"/>
      <color rgb="FFFF0000"/>
      <name val="TH SarabunPSK"/>
      <family val="2"/>
    </font>
    <font>
      <b/>
      <sz val="12"/>
      <color rgb="FFFF0000"/>
      <name val="TH SarabunPSK"/>
      <family val="2"/>
    </font>
    <font>
      <sz val="8"/>
      <name val="TH SarabunPSK"/>
      <family val="2"/>
    </font>
    <font>
      <sz val="8"/>
      <color rgb="FFFF0000"/>
      <name val="TH SarabunPSK"/>
      <family val="2"/>
    </font>
    <font>
      <sz val="12"/>
      <color rgb="FFFF0000"/>
      <name val="TH SarabunPSK"/>
      <family val="2"/>
    </font>
    <font>
      <b/>
      <sz val="9"/>
      <name val="TH SarabunPSK"/>
      <family val="2"/>
    </font>
    <font>
      <b/>
      <sz val="9"/>
      <color rgb="FFFF0000"/>
      <name val="TH SarabunPSK"/>
      <family val="2"/>
    </font>
    <font>
      <b/>
      <sz val="14"/>
      <color rgb="FFFF0000"/>
      <name val="TH SarabunPSK"/>
      <family val="2"/>
    </font>
    <font>
      <sz val="9"/>
      <name val="TH SarabunPSK"/>
      <family val="2"/>
    </font>
    <font>
      <sz val="9"/>
      <color rgb="FFFF0000"/>
      <name val="TH SarabunPSK"/>
      <family val="2"/>
    </font>
    <font>
      <sz val="14"/>
      <color rgb="FFFF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87" fontId="1" fillId="0" borderId="0" xfId="0" applyNumberFormat="1" applyFont="1" applyAlignment="1">
      <alignment horizontal="center"/>
    </xf>
    <xf numFmtId="0" fontId="2" fillId="0" borderId="0" xfId="0" applyFont="1" applyBorder="1"/>
    <xf numFmtId="0" fontId="1" fillId="0" borderId="0" xfId="0" applyFont="1" applyBorder="1" applyAlignment="1">
      <alignment horizontal="left"/>
    </xf>
    <xf numFmtId="0" fontId="3" fillId="0" borderId="0" xfId="0" applyFont="1" applyAlignment="1">
      <alignment horizontal="right"/>
    </xf>
    <xf numFmtId="0" fontId="4" fillId="0" borderId="0" xfId="0" applyFont="1"/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shrinkToFit="1"/>
    </xf>
    <xf numFmtId="0" fontId="5" fillId="0" borderId="1" xfId="0" applyFont="1" applyBorder="1" applyAlignment="1">
      <alignment horizontal="center" shrinkToFit="1"/>
    </xf>
    <xf numFmtId="0" fontId="5" fillId="0" borderId="2" xfId="0" applyFont="1" applyBorder="1" applyAlignment="1">
      <alignment horizontal="center" shrinkToFit="1"/>
    </xf>
    <xf numFmtId="0" fontId="5" fillId="0" borderId="3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 vertical="center" shrinkToFit="1"/>
    </xf>
    <xf numFmtId="0" fontId="5" fillId="0" borderId="1" xfId="0" applyFont="1" applyBorder="1" applyAlignment="1">
      <alignment vertical="center" shrinkToFit="1"/>
    </xf>
    <xf numFmtId="0" fontId="5" fillId="0" borderId="0" xfId="0" applyFont="1"/>
    <xf numFmtId="0" fontId="5" fillId="0" borderId="0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vertical="center" shrinkToFit="1"/>
    </xf>
    <xf numFmtId="0" fontId="5" fillId="0" borderId="0" xfId="0" applyFont="1" applyBorder="1" applyAlignment="1">
      <alignment vertical="center" shrinkToFit="1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0" xfId="0" applyFont="1" applyBorder="1"/>
    <xf numFmtId="0" fontId="5" fillId="0" borderId="8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5" fillId="0" borderId="5" xfId="0" applyFont="1" applyBorder="1" applyAlignment="1">
      <alignment vertical="center" shrinkToFit="1"/>
    </xf>
    <xf numFmtId="0" fontId="5" fillId="0" borderId="6" xfId="0" applyFont="1" applyBorder="1" applyAlignment="1">
      <alignment vertical="center" shrinkToFit="1"/>
    </xf>
    <xf numFmtId="0" fontId="7" fillId="0" borderId="0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4" fontId="8" fillId="0" borderId="9" xfId="0" applyNumberFormat="1" applyFont="1" applyBorder="1" applyAlignment="1">
      <alignment horizontal="right"/>
    </xf>
    <xf numFmtId="4" fontId="8" fillId="2" borderId="9" xfId="0" applyNumberFormat="1" applyFont="1" applyFill="1" applyBorder="1" applyAlignment="1">
      <alignment horizontal="right"/>
    </xf>
    <xf numFmtId="4" fontId="8" fillId="0" borderId="9" xfId="0" applyNumberFormat="1" applyFont="1" applyFill="1" applyBorder="1" applyAlignment="1">
      <alignment horizontal="right"/>
    </xf>
    <xf numFmtId="0" fontId="9" fillId="0" borderId="0" xfId="0" applyFont="1" applyBorder="1"/>
    <xf numFmtId="0" fontId="9" fillId="0" borderId="0" xfId="0" applyFont="1" applyBorder="1" applyAlignment="1">
      <alignment horizontal="center"/>
    </xf>
    <xf numFmtId="0" fontId="9" fillId="0" borderId="0" xfId="0" applyFont="1"/>
    <xf numFmtId="0" fontId="7" fillId="0" borderId="0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8" fillId="0" borderId="0" xfId="0" applyFont="1" applyBorder="1" applyAlignment="1">
      <alignment horizontal="center"/>
    </xf>
    <xf numFmtId="0" fontId="10" fillId="0" borderId="0" xfId="0" applyFont="1"/>
    <xf numFmtId="0" fontId="11" fillId="0" borderId="0" xfId="0" applyFont="1" applyBorder="1"/>
    <xf numFmtId="0" fontId="11" fillId="0" borderId="0" xfId="0" applyFont="1"/>
    <xf numFmtId="0" fontId="6" fillId="0" borderId="0" xfId="0" applyFont="1" applyBorder="1" applyAlignment="1">
      <alignment horizontal="left"/>
    </xf>
    <xf numFmtId="4" fontId="12" fillId="0" borderId="9" xfId="0" applyNumberFormat="1" applyFont="1" applyFill="1" applyBorder="1" applyAlignment="1">
      <alignment horizontal="right"/>
    </xf>
    <xf numFmtId="0" fontId="12" fillId="0" borderId="9" xfId="0" applyFont="1" applyFill="1" applyBorder="1" applyAlignment="1">
      <alignment horizontal="right"/>
    </xf>
    <xf numFmtId="0" fontId="12" fillId="0" borderId="0" xfId="0" applyFont="1" applyBorder="1"/>
    <xf numFmtId="0" fontId="12" fillId="0" borderId="0" xfId="0" applyFont="1"/>
    <xf numFmtId="0" fontId="5" fillId="0" borderId="0" xfId="0" applyFont="1" applyBorder="1"/>
    <xf numFmtId="0" fontId="12" fillId="0" borderId="0" xfId="0" applyFont="1" applyBorder="1" applyAlignment="1">
      <alignment horizontal="left"/>
    </xf>
    <xf numFmtId="4" fontId="12" fillId="0" borderId="9" xfId="0" applyNumberFormat="1" applyFont="1" applyBorder="1" applyAlignment="1">
      <alignment horizontal="right"/>
    </xf>
    <xf numFmtId="0" fontId="8" fillId="0" borderId="0" xfId="0" applyFont="1" applyBorder="1"/>
    <xf numFmtId="0" fontId="13" fillId="0" borderId="0" xfId="0" applyFont="1"/>
    <xf numFmtId="0" fontId="14" fillId="0" borderId="0" xfId="0" applyFont="1" applyBorder="1"/>
    <xf numFmtId="0" fontId="14" fillId="0" borderId="0" xfId="0" applyFont="1"/>
    <xf numFmtId="0" fontId="6" fillId="0" borderId="0" xfId="0" applyFont="1" applyBorder="1"/>
    <xf numFmtId="0" fontId="6" fillId="0" borderId="4" xfId="0" applyFont="1" applyBorder="1"/>
    <xf numFmtId="0" fontId="7" fillId="0" borderId="0" xfId="0" applyFont="1" applyBorder="1"/>
    <xf numFmtId="0" fontId="7" fillId="0" borderId="4" xfId="0" applyFont="1" applyBorder="1"/>
    <xf numFmtId="0" fontId="6" fillId="0" borderId="6" xfId="0" applyFont="1" applyBorder="1"/>
    <xf numFmtId="0" fontId="6" fillId="0" borderId="7" xfId="0" applyFont="1" applyBorder="1"/>
    <xf numFmtId="4" fontId="12" fillId="0" borderId="11" xfId="0" applyNumberFormat="1" applyFont="1" applyFill="1" applyBorder="1" applyAlignment="1">
      <alignment horizontal="right"/>
    </xf>
    <xf numFmtId="0" fontId="12" fillId="0" borderId="11" xfId="0" applyFont="1" applyFill="1" applyBorder="1" applyAlignment="1">
      <alignment horizontal="right"/>
    </xf>
    <xf numFmtId="0" fontId="12" fillId="0" borderId="6" xfId="0" applyFont="1" applyBorder="1"/>
    <xf numFmtId="0" fontId="6" fillId="0" borderId="0" xfId="0" applyFont="1"/>
    <xf numFmtId="0" fontId="15" fillId="0" borderId="0" xfId="0" applyFont="1" applyBorder="1"/>
    <xf numFmtId="0" fontId="15" fillId="0" borderId="0" xfId="0" applyFont="1" applyBorder="1" applyAlignment="1">
      <alignment horizontal="center"/>
    </xf>
    <xf numFmtId="0" fontId="16" fillId="0" borderId="0" xfId="0" applyFont="1"/>
    <xf numFmtId="0" fontId="17" fillId="0" borderId="0" xfId="0" applyFont="1"/>
    <xf numFmtId="0" fontId="18" fillId="0" borderId="0" xfId="0" applyFont="1" applyBorder="1" applyAlignment="1">
      <alignment horizontal="left"/>
    </xf>
    <xf numFmtId="0" fontId="18" fillId="0" borderId="0" xfId="0" applyFont="1"/>
    <xf numFmtId="0" fontId="15" fillId="0" borderId="0" xfId="0" applyFont="1" applyBorder="1" applyAlignment="1">
      <alignment horizontal="left"/>
    </xf>
    <xf numFmtId="0" fontId="18" fillId="0" borderId="0" xfId="0" applyFont="1" applyBorder="1"/>
    <xf numFmtId="0" fontId="18" fillId="0" borderId="5" xfId="0" applyFont="1" applyBorder="1"/>
    <xf numFmtId="0" fontId="18" fillId="0" borderId="6" xfId="0" applyFont="1" applyBorder="1" applyAlignment="1">
      <alignment horizontal="left"/>
    </xf>
    <xf numFmtId="0" fontId="12" fillId="0" borderId="0" xfId="0" applyFont="1" applyAlignment="1">
      <alignment horizontal="right"/>
    </xf>
    <xf numFmtId="0" fontId="12" fillId="0" borderId="9" xfId="0" applyFont="1" applyBorder="1" applyAlignment="1">
      <alignment horizontal="right"/>
    </xf>
    <xf numFmtId="0" fontId="12" fillId="0" borderId="4" xfId="0" applyFont="1" applyBorder="1" applyAlignment="1">
      <alignment horizontal="right"/>
    </xf>
    <xf numFmtId="0" fontId="19" fillId="0" borderId="0" xfId="0" applyFont="1"/>
    <xf numFmtId="0" fontId="20" fillId="0" borderId="0" xfId="0" applyFont="1"/>
    <xf numFmtId="0" fontId="7" fillId="0" borderId="6" xfId="0" applyFont="1" applyBorder="1"/>
    <xf numFmtId="0" fontId="12" fillId="0" borderId="11" xfId="0" applyFont="1" applyBorder="1" applyAlignment="1">
      <alignment horizontal="right"/>
    </xf>
    <xf numFmtId="0" fontId="12" fillId="0" borderId="7" xfId="0" applyFont="1" applyBorder="1" applyAlignment="1">
      <alignment horizontal="right"/>
    </xf>
    <xf numFmtId="0" fontId="18" fillId="0" borderId="6" xfId="0" applyFont="1" applyBorder="1"/>
    <xf numFmtId="0" fontId="6" fillId="0" borderId="0" xfId="0" applyFont="1" applyAlignment="1">
      <alignment vertical="center"/>
    </xf>
    <xf numFmtId="0" fontId="4" fillId="0" borderId="0" xfId="0" applyFont="1" applyBorder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19242</xdr:colOff>
      <xdr:row>0</xdr:row>
      <xdr:rowOff>38485</xdr:rowOff>
    </xdr:from>
    <xdr:to>
      <xdr:col>21</xdr:col>
      <xdr:colOff>184004</xdr:colOff>
      <xdr:row>28</xdr:row>
      <xdr:rowOff>129887</xdr:rowOff>
    </xdr:to>
    <xdr:grpSp>
      <xdr:nvGrpSpPr>
        <xdr:cNvPr id="2" name="Group 74"/>
        <xdr:cNvGrpSpPr>
          <a:grpSpLocks/>
        </xdr:cNvGrpSpPr>
      </xdr:nvGrpSpPr>
      <xdr:grpSpPr bwMode="auto">
        <a:xfrm>
          <a:off x="9966577" y="38485"/>
          <a:ext cx="542168" cy="6624114"/>
          <a:chOff x="997" y="0"/>
          <a:chExt cx="68" cy="66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20" y="33"/>
            <a:ext cx="45" cy="38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สถิติการคลัง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7" y="0"/>
            <a:ext cx="57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56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2" y="352"/>
            <a:ext cx="63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19</xdr:col>
      <xdr:colOff>0</xdr:colOff>
      <xdr:row>29</xdr:row>
      <xdr:rowOff>0</xdr:rowOff>
    </xdr:from>
    <xdr:to>
      <xdr:col>21</xdr:col>
      <xdr:colOff>146469</xdr:colOff>
      <xdr:row>54</xdr:row>
      <xdr:rowOff>1437</xdr:rowOff>
    </xdr:to>
    <xdr:grpSp>
      <xdr:nvGrpSpPr>
        <xdr:cNvPr id="6" name="Group 117"/>
        <xdr:cNvGrpSpPr>
          <a:grpSpLocks/>
        </xdr:cNvGrpSpPr>
      </xdr:nvGrpSpPr>
      <xdr:grpSpPr bwMode="auto">
        <a:xfrm>
          <a:off x="9947335" y="6703443"/>
          <a:ext cx="523875" cy="5743395"/>
          <a:chOff x="996" y="0"/>
          <a:chExt cx="55" cy="703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999" y="162"/>
            <a:ext cx="43" cy="49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Fiscal Statistics</a:t>
            </a:r>
            <a:endParaRPr lang="th-TH" sz="1300" b="1" i="0" strike="noStrike">
              <a:solidFill>
                <a:srgbClr val="FFFFFF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996" y="659"/>
            <a:ext cx="55" cy="4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57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9" name="Straight Connector 12"/>
          <xdr:cNvCxnSpPr>
            <a:cxnSpLocks noChangeShapeType="1"/>
          </xdr:cNvCxnSpPr>
        </xdr:nvCxnSpPr>
        <xdr:spPr bwMode="auto">
          <a:xfrm rot="5400000">
            <a:off x="689" y="330"/>
            <a:ext cx="659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19</xdr:col>
      <xdr:colOff>0</xdr:colOff>
      <xdr:row>58</xdr:row>
      <xdr:rowOff>0</xdr:rowOff>
    </xdr:from>
    <xdr:to>
      <xdr:col>21</xdr:col>
      <xdr:colOff>164762</xdr:colOff>
      <xdr:row>83</xdr:row>
      <xdr:rowOff>10529</xdr:rowOff>
    </xdr:to>
    <xdr:grpSp>
      <xdr:nvGrpSpPr>
        <xdr:cNvPr id="10" name="Group 74"/>
        <xdr:cNvGrpSpPr>
          <a:grpSpLocks/>
        </xdr:cNvGrpSpPr>
      </xdr:nvGrpSpPr>
      <xdr:grpSpPr bwMode="auto">
        <a:xfrm>
          <a:off x="9947335" y="13415873"/>
          <a:ext cx="542168" cy="5797415"/>
          <a:chOff x="997" y="0"/>
          <a:chExt cx="68" cy="668"/>
        </a:xfrm>
      </xdr:grpSpPr>
      <xdr:sp macro="" textlink="">
        <xdr:nvSpPr>
          <xdr:cNvPr id="11" name="Text Box 6"/>
          <xdr:cNvSpPr txBox="1">
            <a:spLocks noChangeArrowheads="1"/>
          </xdr:cNvSpPr>
        </xdr:nvSpPr>
        <xdr:spPr bwMode="auto">
          <a:xfrm>
            <a:off x="1020" y="33"/>
            <a:ext cx="45" cy="38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สถิติการคลัง</a:t>
            </a:r>
          </a:p>
        </xdr:txBody>
      </xdr:sp>
      <xdr:sp macro="" textlink="">
        <xdr:nvSpPr>
          <xdr:cNvPr id="12" name="Text Box 1"/>
          <xdr:cNvSpPr txBox="1">
            <a:spLocks noChangeArrowheads="1"/>
          </xdr:cNvSpPr>
        </xdr:nvSpPr>
        <xdr:spPr bwMode="auto">
          <a:xfrm>
            <a:off x="997" y="0"/>
            <a:ext cx="57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58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3" name="Straight Connector 12"/>
          <xdr:cNvCxnSpPr>
            <a:cxnSpLocks noChangeShapeType="1"/>
          </xdr:cNvCxnSpPr>
        </xdr:nvCxnSpPr>
        <xdr:spPr bwMode="auto">
          <a:xfrm rot="5400000">
            <a:off x="702" y="352"/>
            <a:ext cx="63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F0"/>
  </sheetPr>
  <dimension ref="A1:W87"/>
  <sheetViews>
    <sheetView showGridLines="0" tabSelected="1" view="pageBreakPreview" topLeftCell="A20" zoomScale="106" zoomScaleNormal="99" zoomScaleSheetLayoutView="106" workbookViewId="0">
      <selection activeCell="J24" sqref="J24"/>
    </sheetView>
  </sheetViews>
  <sheetFormatPr defaultRowHeight="18.75"/>
  <cols>
    <col min="1" max="1" width="1.140625" style="7" customWidth="1"/>
    <col min="2" max="2" width="5.5703125" style="7" customWidth="1"/>
    <col min="3" max="3" width="4.85546875" style="7" bestFit="1" customWidth="1"/>
    <col min="4" max="4" width="5" style="7" customWidth="1"/>
    <col min="5" max="5" width="8.28515625" style="7" customWidth="1"/>
    <col min="6" max="6" width="10" style="7" customWidth="1"/>
    <col min="7" max="7" width="7.85546875" style="7" customWidth="1"/>
    <col min="8" max="8" width="11.5703125" style="7" customWidth="1"/>
    <col min="9" max="9" width="9.5703125" style="7" customWidth="1"/>
    <col min="10" max="10" width="8.7109375" style="7" customWidth="1"/>
    <col min="11" max="11" width="8.42578125" style="7" customWidth="1"/>
    <col min="12" max="12" width="8.28515625" style="7" customWidth="1"/>
    <col min="13" max="13" width="8" style="7" customWidth="1"/>
    <col min="14" max="14" width="9.7109375" style="7" bestFit="1" customWidth="1"/>
    <col min="15" max="15" width="8.85546875" style="7" customWidth="1"/>
    <col min="16" max="16" width="9.7109375" style="7" bestFit="1" customWidth="1"/>
    <col min="17" max="17" width="8.42578125" style="7" customWidth="1"/>
    <col min="18" max="18" width="1.28515625" style="7" customWidth="1"/>
    <col min="19" max="19" width="14" style="7" customWidth="1"/>
    <col min="20" max="20" width="2.28515625" style="7" customWidth="1"/>
    <col min="21" max="21" width="3.42578125" style="7" customWidth="1"/>
    <col min="22" max="16384" width="9.140625" style="7"/>
  </cols>
  <sheetData>
    <row r="1" spans="1:23" s="1" customFormat="1" ht="18.95" customHeight="1">
      <c r="B1" s="2" t="s">
        <v>0</v>
      </c>
      <c r="C1" s="3">
        <v>19.2</v>
      </c>
      <c r="D1" s="2" t="s">
        <v>1</v>
      </c>
    </row>
    <row r="2" spans="1:23" s="4" customFormat="1" ht="18.95" customHeight="1">
      <c r="B2" s="1" t="s">
        <v>2</v>
      </c>
      <c r="C2" s="3">
        <v>19.2</v>
      </c>
      <c r="D2" s="5" t="s">
        <v>3</v>
      </c>
    </row>
    <row r="3" spans="1:23" s="4" customFormat="1" ht="18" customHeight="1">
      <c r="B3" s="1"/>
      <c r="C3" s="3"/>
      <c r="D3" s="5"/>
      <c r="S3" s="6" t="s">
        <v>4</v>
      </c>
    </row>
    <row r="4" spans="1:23" ht="6.75" hidden="1" customHeight="1"/>
    <row r="5" spans="1:23" s="17" customFormat="1" ht="18.95" customHeight="1">
      <c r="A5" s="8" t="s">
        <v>5</v>
      </c>
      <c r="B5" s="8"/>
      <c r="C5" s="8"/>
      <c r="D5" s="9"/>
      <c r="E5" s="10" t="s">
        <v>6</v>
      </c>
      <c r="F5" s="11"/>
      <c r="G5" s="11"/>
      <c r="H5" s="11"/>
      <c r="I5" s="11"/>
      <c r="J5" s="11"/>
      <c r="K5" s="12"/>
      <c r="L5" s="13" t="s">
        <v>7</v>
      </c>
      <c r="M5" s="14"/>
      <c r="N5" s="14"/>
      <c r="O5" s="14"/>
      <c r="P5" s="14"/>
      <c r="Q5" s="14"/>
      <c r="R5" s="15" t="s">
        <v>8</v>
      </c>
      <c r="S5" s="16"/>
    </row>
    <row r="6" spans="1:23" s="17" customFormat="1" ht="18.95" customHeight="1">
      <c r="A6" s="18"/>
      <c r="B6" s="18"/>
      <c r="C6" s="18"/>
      <c r="D6" s="19"/>
      <c r="E6" s="20" t="s">
        <v>9</v>
      </c>
      <c r="F6" s="21"/>
      <c r="G6" s="21"/>
      <c r="H6" s="21"/>
      <c r="I6" s="21"/>
      <c r="J6" s="21"/>
      <c r="K6" s="22"/>
      <c r="L6" s="23" t="s">
        <v>10</v>
      </c>
      <c r="M6" s="24"/>
      <c r="N6" s="24"/>
      <c r="O6" s="24"/>
      <c r="P6" s="24"/>
      <c r="Q6" s="24"/>
      <c r="R6" s="25"/>
      <c r="S6" s="26"/>
    </row>
    <row r="7" spans="1:23" s="17" customFormat="1" ht="18.95" customHeight="1">
      <c r="A7" s="18"/>
      <c r="B7" s="18"/>
      <c r="C7" s="18"/>
      <c r="D7" s="19"/>
      <c r="E7" s="27"/>
      <c r="F7" s="27" t="s">
        <v>11</v>
      </c>
      <c r="G7" s="28"/>
      <c r="H7" s="27"/>
      <c r="I7" s="27"/>
      <c r="K7" s="29"/>
      <c r="L7" s="30"/>
      <c r="M7" s="30"/>
      <c r="N7" s="30"/>
      <c r="O7" s="30"/>
      <c r="P7" s="30"/>
      <c r="Q7" s="30"/>
      <c r="R7" s="25"/>
      <c r="S7" s="26"/>
      <c r="V7" s="31"/>
      <c r="W7" s="31"/>
    </row>
    <row r="8" spans="1:23" s="17" customFormat="1" ht="18.95" customHeight="1">
      <c r="A8" s="18"/>
      <c r="B8" s="18"/>
      <c r="C8" s="18"/>
      <c r="D8" s="19"/>
      <c r="E8" s="27" t="s">
        <v>12</v>
      </c>
      <c r="F8" s="27" t="s">
        <v>13</v>
      </c>
      <c r="G8" s="27"/>
      <c r="H8" s="27" t="s">
        <v>14</v>
      </c>
      <c r="I8" s="27"/>
      <c r="J8" s="30"/>
      <c r="K8" s="27"/>
      <c r="L8" s="30"/>
      <c r="M8" s="30"/>
      <c r="N8" s="30"/>
      <c r="O8" s="30"/>
      <c r="P8" s="30"/>
      <c r="Q8" s="30"/>
      <c r="R8" s="25"/>
      <c r="S8" s="26"/>
      <c r="V8" s="31"/>
      <c r="W8" s="31"/>
    </row>
    <row r="9" spans="1:23" s="17" customFormat="1" ht="18.95" customHeight="1">
      <c r="A9" s="18"/>
      <c r="B9" s="18"/>
      <c r="C9" s="18"/>
      <c r="D9" s="19"/>
      <c r="E9" s="32" t="s">
        <v>15</v>
      </c>
      <c r="F9" s="27" t="s">
        <v>16</v>
      </c>
      <c r="G9" s="27"/>
      <c r="H9" s="33" t="s">
        <v>17</v>
      </c>
      <c r="I9" s="27"/>
      <c r="J9" s="30"/>
      <c r="K9" s="27"/>
      <c r="L9" s="30" t="s">
        <v>18</v>
      </c>
      <c r="M9" s="30"/>
      <c r="N9" s="30"/>
      <c r="O9" s="30"/>
      <c r="P9" s="30"/>
      <c r="Q9" s="30"/>
      <c r="R9" s="25"/>
      <c r="S9" s="26"/>
      <c r="V9" s="31"/>
      <c r="W9" s="31"/>
    </row>
    <row r="10" spans="1:23" s="17" customFormat="1" ht="18.95" customHeight="1">
      <c r="A10" s="18"/>
      <c r="B10" s="18"/>
      <c r="C10" s="18"/>
      <c r="D10" s="19"/>
      <c r="E10" s="32" t="s">
        <v>19</v>
      </c>
      <c r="F10" s="34" t="s">
        <v>20</v>
      </c>
      <c r="G10" s="27" t="s">
        <v>21</v>
      </c>
      <c r="H10" s="34" t="s">
        <v>22</v>
      </c>
      <c r="I10" s="27" t="s">
        <v>23</v>
      </c>
      <c r="J10" s="30" t="s">
        <v>24</v>
      </c>
      <c r="K10" s="27" t="s">
        <v>25</v>
      </c>
      <c r="L10" s="35" t="s">
        <v>26</v>
      </c>
      <c r="M10" s="30" t="s">
        <v>27</v>
      </c>
      <c r="N10" s="30" t="s">
        <v>28</v>
      </c>
      <c r="O10" s="30" t="s">
        <v>29</v>
      </c>
      <c r="P10" s="30" t="s">
        <v>30</v>
      </c>
      <c r="Q10" s="30" t="s">
        <v>31</v>
      </c>
      <c r="R10" s="25"/>
      <c r="S10" s="26"/>
      <c r="V10" s="31"/>
      <c r="W10" s="31"/>
    </row>
    <row r="11" spans="1:23" s="17" customFormat="1" ht="18.95" customHeight="1">
      <c r="A11" s="21"/>
      <c r="B11" s="21"/>
      <c r="C11" s="21"/>
      <c r="D11" s="22"/>
      <c r="E11" s="36" t="s">
        <v>19</v>
      </c>
      <c r="F11" s="36" t="s">
        <v>32</v>
      </c>
      <c r="G11" s="36" t="s">
        <v>33</v>
      </c>
      <c r="H11" s="36" t="s">
        <v>34</v>
      </c>
      <c r="I11" s="36" t="s">
        <v>35</v>
      </c>
      <c r="J11" s="37" t="s">
        <v>36</v>
      </c>
      <c r="K11" s="36" t="s">
        <v>37</v>
      </c>
      <c r="L11" s="37" t="s">
        <v>38</v>
      </c>
      <c r="M11" s="37" t="s">
        <v>39</v>
      </c>
      <c r="N11" s="37" t="s">
        <v>40</v>
      </c>
      <c r="O11" s="37" t="s">
        <v>41</v>
      </c>
      <c r="P11" s="37" t="s">
        <v>36</v>
      </c>
      <c r="Q11" s="36" t="s">
        <v>37</v>
      </c>
      <c r="R11" s="38"/>
      <c r="S11" s="39"/>
      <c r="V11" s="31"/>
      <c r="W11" s="31"/>
    </row>
    <row r="12" spans="1:23" s="47" customFormat="1" ht="18.95" customHeight="1">
      <c r="A12" s="40"/>
      <c r="B12" s="40"/>
      <c r="C12" s="40" t="s">
        <v>42</v>
      </c>
      <c r="D12" s="41"/>
      <c r="E12" s="42">
        <f t="shared" ref="E12:O12" si="0">E13+E16+E22+E25+E41+E45+E48+E50+E53+E56+E70+E72+E75+E79</f>
        <v>47032569.829999998</v>
      </c>
      <c r="F12" s="42">
        <f t="shared" si="0"/>
        <v>16654240.619999999</v>
      </c>
      <c r="G12" s="42">
        <f t="shared" si="0"/>
        <v>43919684.370000005</v>
      </c>
      <c r="H12" s="42">
        <f>H13+H22+H25+H41+H50+H53+H56+H74</f>
        <v>43105714.710000008</v>
      </c>
      <c r="I12" s="43">
        <f>I13+I16+I22+I25+I41+I45+I48+I50+I53+I56+I70+I72+I75+I79</f>
        <v>4870315.4400000004</v>
      </c>
      <c r="J12" s="42">
        <f t="shared" si="0"/>
        <v>904910708.35000002</v>
      </c>
      <c r="K12" s="44">
        <f>K13+K16+K22+K25+K41+K45+K48+K50+K53+K56+K70+K72+K75+K79</f>
        <v>665329050.73000026</v>
      </c>
      <c r="L12" s="42">
        <f>L13+L16+L22+L25+L41+L45+L48+L50+L53+L56+L70+L72+L75+L79</f>
        <v>310451807.40999997</v>
      </c>
      <c r="M12" s="42">
        <f t="shared" si="0"/>
        <v>530743885.05000001</v>
      </c>
      <c r="N12" s="42">
        <f t="shared" si="0"/>
        <v>391088331.59999996</v>
      </c>
      <c r="O12" s="42">
        <f t="shared" si="0"/>
        <v>366897609.59999996</v>
      </c>
      <c r="P12" s="42">
        <f>P13+P16+P22+P25+P41+P45+P48+P50+P53+P56+P70+P72+P75+P79</f>
        <v>120537184.35000001</v>
      </c>
      <c r="Q12" s="42">
        <f>Q16+Q22+Q25+Q41+Q50+Q70</f>
        <v>10630971.809999999</v>
      </c>
      <c r="R12" s="45"/>
      <c r="S12" s="46"/>
      <c r="V12" s="45"/>
      <c r="W12" s="45"/>
    </row>
    <row r="13" spans="1:23" s="53" customFormat="1" ht="18.95" customHeight="1">
      <c r="A13" s="48" t="s">
        <v>43</v>
      </c>
      <c r="B13" s="48"/>
      <c r="C13" s="40"/>
      <c r="D13" s="41"/>
      <c r="E13" s="42">
        <f>E14+E15</f>
        <v>24619791.890000001</v>
      </c>
      <c r="F13" s="42">
        <f>F14+F15</f>
        <v>4900978.0199999996</v>
      </c>
      <c r="G13" s="42">
        <f>G14+G15</f>
        <v>21014978.809999999</v>
      </c>
      <c r="H13" s="42">
        <f>H14</f>
        <v>15702467.949999999</v>
      </c>
      <c r="I13" s="42">
        <f>I14+I15</f>
        <v>644654</v>
      </c>
      <c r="J13" s="42">
        <f t="shared" ref="J13:P13" si="1">J14+J15</f>
        <v>209836589.59999999</v>
      </c>
      <c r="K13" s="42">
        <f>K14+K15</f>
        <v>166741336.86000001</v>
      </c>
      <c r="L13" s="42">
        <f>L14+L15</f>
        <v>58999191.229999997</v>
      </c>
      <c r="M13" s="42">
        <f t="shared" si="1"/>
        <v>159242785.21000001</v>
      </c>
      <c r="N13" s="42">
        <f t="shared" si="1"/>
        <v>101188976.08</v>
      </c>
      <c r="O13" s="42">
        <f t="shared" si="1"/>
        <v>76871721.790000007</v>
      </c>
      <c r="P13" s="42">
        <f t="shared" si="1"/>
        <v>32538300.719999999</v>
      </c>
      <c r="Q13" s="44" t="s">
        <v>44</v>
      </c>
      <c r="R13" s="49" t="s">
        <v>45</v>
      </c>
      <c r="S13" s="50"/>
      <c r="T13" s="51"/>
      <c r="U13" s="51"/>
      <c r="V13" s="52"/>
      <c r="W13" s="52"/>
    </row>
    <row r="14" spans="1:23" s="17" customFormat="1" ht="18.95" customHeight="1">
      <c r="A14" s="40"/>
      <c r="B14" s="54" t="s">
        <v>46</v>
      </c>
      <c r="C14" s="40"/>
      <c r="D14" s="41"/>
      <c r="E14" s="55">
        <v>24554752.77</v>
      </c>
      <c r="F14" s="55">
        <v>4518007.0199999996</v>
      </c>
      <c r="G14" s="55">
        <v>20576394.539999999</v>
      </c>
      <c r="H14" s="55">
        <v>15702467.949999999</v>
      </c>
      <c r="I14" s="55">
        <v>518319</v>
      </c>
      <c r="J14" s="55">
        <v>199130730.59999999</v>
      </c>
      <c r="K14" s="55">
        <v>150509813.52000001</v>
      </c>
      <c r="L14" s="55">
        <v>55888768.329999998</v>
      </c>
      <c r="M14" s="55">
        <v>148740913.21000001</v>
      </c>
      <c r="N14" s="55">
        <v>95823904.239999995</v>
      </c>
      <c r="O14" s="55">
        <v>73403861.790000007</v>
      </c>
      <c r="P14" s="55">
        <v>31116240</v>
      </c>
      <c r="Q14" s="56" t="s">
        <v>44</v>
      </c>
      <c r="R14" s="57"/>
      <c r="S14" s="50"/>
      <c r="T14" s="58"/>
      <c r="U14" s="58"/>
      <c r="V14" s="59"/>
      <c r="W14" s="59"/>
    </row>
    <row r="15" spans="1:23" s="17" customFormat="1" ht="18.95" customHeight="1">
      <c r="A15" s="40"/>
      <c r="B15" s="54" t="s">
        <v>47</v>
      </c>
      <c r="C15" s="40"/>
      <c r="D15" s="41"/>
      <c r="E15" s="55">
        <v>65039.12</v>
      </c>
      <c r="F15" s="55">
        <v>382971</v>
      </c>
      <c r="G15" s="55">
        <v>438584.27</v>
      </c>
      <c r="H15" s="56" t="s">
        <v>44</v>
      </c>
      <c r="I15" s="55">
        <v>126335</v>
      </c>
      <c r="J15" s="55">
        <v>10705859</v>
      </c>
      <c r="K15" s="55">
        <v>16231523.34</v>
      </c>
      <c r="L15" s="55">
        <v>3110422.9</v>
      </c>
      <c r="M15" s="55">
        <v>10501872</v>
      </c>
      <c r="N15" s="55">
        <v>5365071.84</v>
      </c>
      <c r="O15" s="55">
        <v>3467860</v>
      </c>
      <c r="P15" s="55">
        <v>1422060.72</v>
      </c>
      <c r="Q15" s="56" t="s">
        <v>44</v>
      </c>
      <c r="R15" s="60" t="s">
        <v>48</v>
      </c>
      <c r="T15" s="58"/>
      <c r="U15" s="58"/>
      <c r="V15" s="59"/>
      <c r="W15" s="59"/>
    </row>
    <row r="16" spans="1:23" s="65" customFormat="1" ht="18.95" customHeight="1">
      <c r="A16" s="48" t="s">
        <v>49</v>
      </c>
      <c r="B16" s="40"/>
      <c r="C16" s="40"/>
      <c r="D16" s="41"/>
      <c r="E16" s="61">
        <f>E17+E18+E19+E20+E21</f>
        <v>1331788.1500000001</v>
      </c>
      <c r="F16" s="61">
        <f>F17+F18+F19+F20+F21</f>
        <v>975808.08</v>
      </c>
      <c r="G16" s="61">
        <f>G17+G18+G19+G20+G21</f>
        <v>1775621.38</v>
      </c>
      <c r="H16" s="56" t="s">
        <v>44</v>
      </c>
      <c r="I16" s="61">
        <f>I17+I18+I19+I20+I21</f>
        <v>1039462.5</v>
      </c>
      <c r="J16" s="61">
        <f t="shared" ref="J16:P16" si="2">J17+J18+J19+J20+J21</f>
        <v>116435510.65000001</v>
      </c>
      <c r="K16" s="61">
        <f t="shared" si="2"/>
        <v>93675842.520000011</v>
      </c>
      <c r="L16" s="61">
        <f t="shared" si="2"/>
        <v>53470212.93</v>
      </c>
      <c r="M16" s="61">
        <f t="shared" si="2"/>
        <v>67596768.980000004</v>
      </c>
      <c r="N16" s="61">
        <f t="shared" si="2"/>
        <v>43315177.420000002</v>
      </c>
      <c r="O16" s="61">
        <f t="shared" si="2"/>
        <v>45432014.920000002</v>
      </c>
      <c r="P16" s="61">
        <f t="shared" si="2"/>
        <v>16337128.530000001</v>
      </c>
      <c r="Q16" s="55">
        <f>Q17</f>
        <v>1596922</v>
      </c>
      <c r="R16" s="62" t="s">
        <v>50</v>
      </c>
      <c r="S16" s="50"/>
      <c r="T16" s="63"/>
      <c r="U16" s="63"/>
      <c r="V16" s="64"/>
      <c r="W16" s="64"/>
    </row>
    <row r="17" spans="1:23" s="17" customFormat="1" ht="18.95" customHeight="1">
      <c r="A17" s="40"/>
      <c r="B17" s="54" t="s">
        <v>51</v>
      </c>
      <c r="C17" s="40"/>
      <c r="D17" s="41"/>
      <c r="E17" s="55">
        <v>317522.21000000002</v>
      </c>
      <c r="F17" s="55">
        <v>168022.48</v>
      </c>
      <c r="G17" s="55">
        <v>1071769.6499999999</v>
      </c>
      <c r="H17" s="56" t="s">
        <v>44</v>
      </c>
      <c r="I17" s="55">
        <v>131445</v>
      </c>
      <c r="J17" s="55">
        <v>14752992</v>
      </c>
      <c r="K17" s="55">
        <v>17708966.510000002</v>
      </c>
      <c r="L17" s="55">
        <v>3617684</v>
      </c>
      <c r="M17" s="55">
        <v>10698962</v>
      </c>
      <c r="N17" s="55">
        <v>12618018.23</v>
      </c>
      <c r="O17" s="55">
        <v>5646523</v>
      </c>
      <c r="P17" s="55">
        <v>2165000</v>
      </c>
      <c r="Q17" s="55">
        <v>1596922</v>
      </c>
      <c r="R17" s="60" t="s">
        <v>52</v>
      </c>
      <c r="T17" s="58"/>
      <c r="U17" s="58"/>
      <c r="V17" s="59"/>
      <c r="W17" s="59"/>
    </row>
    <row r="18" spans="1:23" s="17" customFormat="1" ht="18.95" customHeight="1">
      <c r="A18" s="40"/>
      <c r="B18" s="54" t="s">
        <v>53</v>
      </c>
      <c r="C18" s="40"/>
      <c r="D18" s="41"/>
      <c r="E18" s="55">
        <v>568772.30000000005</v>
      </c>
      <c r="F18" s="55">
        <v>138016</v>
      </c>
      <c r="G18" s="55">
        <v>174312.02</v>
      </c>
      <c r="H18" s="56" t="s">
        <v>44</v>
      </c>
      <c r="I18" s="55">
        <v>681139</v>
      </c>
      <c r="J18" s="55">
        <v>40277371.130000003</v>
      </c>
      <c r="K18" s="55">
        <v>23465612.460000001</v>
      </c>
      <c r="L18" s="55">
        <v>13606902.85</v>
      </c>
      <c r="M18" s="55">
        <v>16567013</v>
      </c>
      <c r="N18" s="55">
        <v>9024639.4399999995</v>
      </c>
      <c r="O18" s="55">
        <v>18841090</v>
      </c>
      <c r="P18" s="55">
        <v>3470180</v>
      </c>
      <c r="Q18" s="56" t="s">
        <v>44</v>
      </c>
      <c r="R18" s="60" t="s">
        <v>54</v>
      </c>
      <c r="T18" s="58"/>
      <c r="U18" s="58"/>
      <c r="V18" s="59"/>
      <c r="W18" s="59"/>
    </row>
    <row r="19" spans="1:23" s="17" customFormat="1" ht="18.95" customHeight="1">
      <c r="A19" s="40"/>
      <c r="B19" s="54" t="s">
        <v>55</v>
      </c>
      <c r="C19" s="40"/>
      <c r="D19" s="41"/>
      <c r="E19" s="55">
        <v>144993.51999999999</v>
      </c>
      <c r="F19" s="55">
        <v>89230</v>
      </c>
      <c r="G19" s="55">
        <v>89916.75</v>
      </c>
      <c r="H19" s="56" t="s">
        <v>44</v>
      </c>
      <c r="I19" s="55">
        <v>101898.5</v>
      </c>
      <c r="J19" s="55">
        <v>23045570.620000001</v>
      </c>
      <c r="K19" s="55">
        <v>15414101.970000001</v>
      </c>
      <c r="L19" s="55">
        <v>9936573.0399999991</v>
      </c>
      <c r="M19" s="55">
        <v>13588152</v>
      </c>
      <c r="N19" s="55">
        <v>6110920.1500000004</v>
      </c>
      <c r="O19" s="55">
        <v>4162970</v>
      </c>
      <c r="P19" s="55">
        <v>3064984.15</v>
      </c>
      <c r="Q19" s="56" t="s">
        <v>44</v>
      </c>
      <c r="R19" s="60" t="s">
        <v>56</v>
      </c>
      <c r="T19" s="58"/>
      <c r="U19" s="58"/>
    </row>
    <row r="20" spans="1:23" s="17" customFormat="1" ht="18.95" customHeight="1">
      <c r="A20" s="40"/>
      <c r="B20" s="54" t="s">
        <v>57</v>
      </c>
      <c r="C20" s="40"/>
      <c r="D20" s="41"/>
      <c r="E20" s="55">
        <v>135131.54999999999</v>
      </c>
      <c r="F20" s="55">
        <v>470590</v>
      </c>
      <c r="G20" s="55">
        <v>190041.61</v>
      </c>
      <c r="H20" s="56" t="s">
        <v>44</v>
      </c>
      <c r="I20" s="55">
        <v>64180</v>
      </c>
      <c r="J20" s="55">
        <v>8576159</v>
      </c>
      <c r="K20" s="55">
        <v>17257335.43</v>
      </c>
      <c r="L20" s="55">
        <v>13101943.039999999</v>
      </c>
      <c r="M20" s="55">
        <v>14128628.98</v>
      </c>
      <c r="N20" s="55">
        <v>6378520.5499999998</v>
      </c>
      <c r="O20" s="55">
        <v>2762690</v>
      </c>
      <c r="P20" s="55">
        <v>2746000</v>
      </c>
      <c r="Q20" s="56" t="s">
        <v>44</v>
      </c>
      <c r="R20" s="60" t="s">
        <v>58</v>
      </c>
      <c r="T20" s="58"/>
      <c r="U20" s="58"/>
    </row>
    <row r="21" spans="1:23" s="17" customFormat="1" ht="18.95" customHeight="1">
      <c r="A21" s="40"/>
      <c r="B21" s="54" t="s">
        <v>59</v>
      </c>
      <c r="C21" s="40"/>
      <c r="D21" s="41"/>
      <c r="E21" s="55">
        <v>165368.57</v>
      </c>
      <c r="F21" s="55">
        <v>109949.6</v>
      </c>
      <c r="G21" s="55">
        <v>249581.35</v>
      </c>
      <c r="H21" s="56" t="s">
        <v>44</v>
      </c>
      <c r="I21" s="55">
        <v>60800</v>
      </c>
      <c r="J21" s="55">
        <v>29783417.899999999</v>
      </c>
      <c r="K21" s="55">
        <v>19829826.149999999</v>
      </c>
      <c r="L21" s="55">
        <v>13207110</v>
      </c>
      <c r="M21" s="55">
        <v>12614013</v>
      </c>
      <c r="N21" s="55">
        <v>9183079.0500000007</v>
      </c>
      <c r="O21" s="55">
        <v>14018741.92</v>
      </c>
      <c r="P21" s="55">
        <v>4890964.38</v>
      </c>
      <c r="Q21" s="56" t="s">
        <v>44</v>
      </c>
      <c r="R21" s="60" t="s">
        <v>60</v>
      </c>
      <c r="T21" s="58"/>
      <c r="U21" s="58"/>
    </row>
    <row r="22" spans="1:23" s="53" customFormat="1" ht="18.95" customHeight="1">
      <c r="A22" s="48" t="s">
        <v>61</v>
      </c>
      <c r="B22" s="40"/>
      <c r="C22" s="40"/>
      <c r="D22" s="41"/>
      <c r="E22" s="44">
        <f t="shared" ref="E22:P22" si="3">E23+E24</f>
        <v>2422675.09</v>
      </c>
      <c r="F22" s="44">
        <f t="shared" si="3"/>
        <v>963742</v>
      </c>
      <c r="G22" s="44">
        <f t="shared" si="3"/>
        <v>1891384.79</v>
      </c>
      <c r="H22" s="44">
        <v>20791125.420000002</v>
      </c>
      <c r="I22" s="44">
        <f>I23+I24</f>
        <v>496120.38</v>
      </c>
      <c r="J22" s="44">
        <f t="shared" si="3"/>
        <v>100660021.59</v>
      </c>
      <c r="K22" s="44">
        <v>19913634.879999999</v>
      </c>
      <c r="L22" s="44">
        <f t="shared" si="3"/>
        <v>23786128.82</v>
      </c>
      <c r="M22" s="44">
        <f t="shared" si="3"/>
        <v>33359702.289999999</v>
      </c>
      <c r="N22" s="44">
        <f t="shared" si="3"/>
        <v>30198202.010000002</v>
      </c>
      <c r="O22" s="44">
        <f t="shared" si="3"/>
        <v>49897205.25</v>
      </c>
      <c r="P22" s="44">
        <f t="shared" si="3"/>
        <v>7499740.0999999996</v>
      </c>
      <c r="Q22" s="44">
        <v>37250</v>
      </c>
      <c r="R22" s="62" t="s">
        <v>62</v>
      </c>
      <c r="S22" s="50"/>
      <c r="T22" s="51"/>
      <c r="U22" s="51"/>
    </row>
    <row r="23" spans="1:23" s="17" customFormat="1" ht="18.95" customHeight="1">
      <c r="A23" s="40"/>
      <c r="B23" s="54" t="s">
        <v>63</v>
      </c>
      <c r="C23" s="40"/>
      <c r="D23" s="41"/>
      <c r="E23" s="55">
        <v>2029767.39</v>
      </c>
      <c r="F23" s="55">
        <v>841587</v>
      </c>
      <c r="G23" s="55">
        <v>1654502.57</v>
      </c>
      <c r="H23" s="56" t="s">
        <v>44</v>
      </c>
      <c r="I23" s="55">
        <v>138050.38</v>
      </c>
      <c r="J23" s="55">
        <v>40278550</v>
      </c>
      <c r="K23" s="55">
        <v>19913634.879999999</v>
      </c>
      <c r="L23" s="55">
        <v>6714604.8200000003</v>
      </c>
      <c r="M23" s="55">
        <v>19613193</v>
      </c>
      <c r="N23" s="55">
        <v>18364397.530000001</v>
      </c>
      <c r="O23" s="55">
        <v>13251054</v>
      </c>
      <c r="P23" s="55">
        <v>2039600</v>
      </c>
      <c r="Q23" s="56" t="s">
        <v>44</v>
      </c>
      <c r="R23" s="57"/>
      <c r="S23" s="60" t="s">
        <v>64</v>
      </c>
      <c r="T23" s="58"/>
      <c r="U23" s="58"/>
    </row>
    <row r="24" spans="1:23" s="17" customFormat="1" ht="18.95" customHeight="1">
      <c r="A24" s="66"/>
      <c r="B24" s="66" t="s">
        <v>65</v>
      </c>
      <c r="C24" s="66"/>
      <c r="D24" s="67"/>
      <c r="E24" s="55">
        <v>392907.7</v>
      </c>
      <c r="F24" s="55">
        <v>122155</v>
      </c>
      <c r="G24" s="55">
        <v>236882.22</v>
      </c>
      <c r="H24" s="55">
        <v>20791125.420000002</v>
      </c>
      <c r="I24" s="55">
        <v>358070</v>
      </c>
      <c r="J24" s="55">
        <v>60381471.590000004</v>
      </c>
      <c r="K24" s="56" t="s">
        <v>44</v>
      </c>
      <c r="L24" s="55">
        <v>17071524</v>
      </c>
      <c r="M24" s="55">
        <v>13746509.289999999</v>
      </c>
      <c r="N24" s="55">
        <v>11833804.48</v>
      </c>
      <c r="O24" s="55">
        <v>36646151.25</v>
      </c>
      <c r="P24" s="55">
        <v>5460140.0999999996</v>
      </c>
      <c r="Q24" s="55">
        <v>37250</v>
      </c>
      <c r="R24" s="57"/>
      <c r="S24" s="57" t="s">
        <v>66</v>
      </c>
      <c r="T24" s="58"/>
      <c r="U24" s="58"/>
    </row>
    <row r="25" spans="1:23" s="53" customFormat="1" ht="18.95" customHeight="1">
      <c r="A25" s="48" t="s">
        <v>67</v>
      </c>
      <c r="B25" s="68"/>
      <c r="C25" s="68"/>
      <c r="D25" s="69"/>
      <c r="E25" s="44">
        <f t="shared" ref="E25:P25" si="4">E26+E27+E28</f>
        <v>1372964.08</v>
      </c>
      <c r="F25" s="44">
        <f t="shared" si="4"/>
        <v>633421.5</v>
      </c>
      <c r="G25" s="44">
        <f t="shared" si="4"/>
        <v>3072407.3200000003</v>
      </c>
      <c r="H25" s="44">
        <v>2370525.86</v>
      </c>
      <c r="I25" s="44">
        <f>I26+I27+I28</f>
        <v>158137</v>
      </c>
      <c r="J25" s="44">
        <f t="shared" si="4"/>
        <v>62388278</v>
      </c>
      <c r="K25" s="44">
        <f>K26+K27+K28</f>
        <v>52286496.560000002</v>
      </c>
      <c r="L25" s="44">
        <f t="shared" si="4"/>
        <v>30232241.600000001</v>
      </c>
      <c r="M25" s="44">
        <f t="shared" si="4"/>
        <v>38291667.230000004</v>
      </c>
      <c r="N25" s="44">
        <f t="shared" si="4"/>
        <v>24508695.870000001</v>
      </c>
      <c r="O25" s="44">
        <f t="shared" si="4"/>
        <v>25100219.140000001</v>
      </c>
      <c r="P25" s="44">
        <f t="shared" si="4"/>
        <v>6349400</v>
      </c>
      <c r="Q25" s="44">
        <f>Q26+Q28</f>
        <v>44850</v>
      </c>
      <c r="R25" s="62" t="s">
        <v>68</v>
      </c>
      <c r="S25" s="62"/>
      <c r="T25" s="51"/>
      <c r="U25" s="51"/>
    </row>
    <row r="26" spans="1:23" s="17" customFormat="1" ht="18.95" customHeight="1">
      <c r="A26" s="66"/>
      <c r="B26" s="66" t="s">
        <v>69</v>
      </c>
      <c r="C26" s="66"/>
      <c r="D26" s="67"/>
      <c r="E26" s="55">
        <v>1156665.08</v>
      </c>
      <c r="F26" s="55">
        <v>383762</v>
      </c>
      <c r="G26" s="55">
        <v>2778669.52</v>
      </c>
      <c r="H26" s="55">
        <v>2370525.86</v>
      </c>
      <c r="I26" s="55">
        <v>21508</v>
      </c>
      <c r="J26" s="55">
        <v>18112561</v>
      </c>
      <c r="K26" s="55">
        <v>20868878.539999999</v>
      </c>
      <c r="L26" s="55">
        <v>8834166.9700000007</v>
      </c>
      <c r="M26" s="55">
        <v>14133618.060000001</v>
      </c>
      <c r="N26" s="55">
        <v>10101520.42</v>
      </c>
      <c r="O26" s="55">
        <v>5947225.1399999997</v>
      </c>
      <c r="P26" s="55">
        <v>2166000</v>
      </c>
      <c r="Q26" s="55">
        <v>21650</v>
      </c>
      <c r="R26" s="57"/>
      <c r="S26" s="57" t="s">
        <v>70</v>
      </c>
      <c r="T26" s="58"/>
      <c r="U26" s="58"/>
    </row>
    <row r="27" spans="1:23" s="17" customFormat="1" ht="18.95" customHeight="1">
      <c r="A27" s="66"/>
      <c r="B27" s="66" t="s">
        <v>71</v>
      </c>
      <c r="C27" s="66"/>
      <c r="D27" s="67"/>
      <c r="E27" s="55">
        <v>42339</v>
      </c>
      <c r="F27" s="55">
        <v>43406</v>
      </c>
      <c r="G27" s="55">
        <v>145941.22</v>
      </c>
      <c r="H27" s="56" t="s">
        <v>44</v>
      </c>
      <c r="I27" s="55">
        <v>56370</v>
      </c>
      <c r="J27" s="55">
        <v>17838879</v>
      </c>
      <c r="K27" s="55">
        <v>13940730.609999999</v>
      </c>
      <c r="L27" s="55">
        <v>6887036.5300000003</v>
      </c>
      <c r="M27" s="55">
        <v>11106560.5</v>
      </c>
      <c r="N27" s="55">
        <v>6561364.5700000003</v>
      </c>
      <c r="O27" s="55">
        <v>10029835</v>
      </c>
      <c r="P27" s="55">
        <v>1207900</v>
      </c>
      <c r="Q27" s="56" t="s">
        <v>44</v>
      </c>
      <c r="R27" s="57"/>
      <c r="S27" s="57" t="s">
        <v>72</v>
      </c>
      <c r="T27" s="58"/>
      <c r="U27" s="58"/>
    </row>
    <row r="28" spans="1:23" s="17" customFormat="1" ht="18.95" customHeight="1">
      <c r="A28" s="70"/>
      <c r="B28" s="70" t="s">
        <v>73</v>
      </c>
      <c r="C28" s="70"/>
      <c r="D28" s="71"/>
      <c r="E28" s="72">
        <v>173960</v>
      </c>
      <c r="F28" s="72">
        <v>206253.5</v>
      </c>
      <c r="G28" s="72">
        <v>147796.57999999999</v>
      </c>
      <c r="H28" s="73" t="s">
        <v>44</v>
      </c>
      <c r="I28" s="72">
        <v>80259</v>
      </c>
      <c r="J28" s="72">
        <v>26436838</v>
      </c>
      <c r="K28" s="72">
        <v>17476887.41</v>
      </c>
      <c r="L28" s="72">
        <v>14511038.1</v>
      </c>
      <c r="M28" s="72">
        <v>13051488.67</v>
      </c>
      <c r="N28" s="72">
        <v>7845810.8799999999</v>
      </c>
      <c r="O28" s="72">
        <v>9123159</v>
      </c>
      <c r="P28" s="72">
        <v>2975500</v>
      </c>
      <c r="Q28" s="72">
        <v>23200</v>
      </c>
      <c r="R28" s="74"/>
      <c r="S28" s="74" t="s">
        <v>74</v>
      </c>
      <c r="T28" s="58"/>
      <c r="U28" s="58"/>
    </row>
    <row r="29" spans="1:23" ht="13.5" customHeight="1">
      <c r="A29" s="75"/>
      <c r="C29" s="75"/>
      <c r="D29" s="75"/>
    </row>
    <row r="30" spans="1:23" ht="17.45" customHeight="1">
      <c r="A30" s="1"/>
      <c r="B30" s="2" t="s">
        <v>0</v>
      </c>
      <c r="C30" s="3">
        <v>19.2</v>
      </c>
      <c r="D30" s="2" t="s">
        <v>1</v>
      </c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</row>
    <row r="31" spans="1:23">
      <c r="A31" s="4"/>
      <c r="B31" s="1" t="s">
        <v>2</v>
      </c>
      <c r="C31" s="3">
        <v>19.2</v>
      </c>
      <c r="D31" s="5" t="s">
        <v>3</v>
      </c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</row>
    <row r="32" spans="1:23" ht="15" customHeight="1">
      <c r="A32" s="4"/>
      <c r="B32" s="1"/>
      <c r="C32" s="3"/>
      <c r="D32" s="5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6" t="s">
        <v>4</v>
      </c>
      <c r="T32" s="4"/>
      <c r="U32" s="4"/>
    </row>
    <row r="33" spans="1:21" ht="3.75" hidden="1" customHeight="1"/>
    <row r="34" spans="1:21">
      <c r="A34" s="8" t="s">
        <v>5</v>
      </c>
      <c r="B34" s="8"/>
      <c r="C34" s="8"/>
      <c r="D34" s="9"/>
      <c r="E34" s="10" t="s">
        <v>6</v>
      </c>
      <c r="F34" s="11"/>
      <c r="G34" s="11"/>
      <c r="H34" s="11"/>
      <c r="I34" s="11"/>
      <c r="J34" s="11"/>
      <c r="K34" s="12"/>
      <c r="L34" s="13" t="s">
        <v>7</v>
      </c>
      <c r="M34" s="14"/>
      <c r="N34" s="14"/>
      <c r="O34" s="14"/>
      <c r="P34" s="14"/>
      <c r="Q34" s="14"/>
      <c r="R34" s="15" t="s">
        <v>8</v>
      </c>
      <c r="S34" s="16"/>
      <c r="T34" s="17"/>
      <c r="U34" s="17"/>
    </row>
    <row r="35" spans="1:21">
      <c r="A35" s="18"/>
      <c r="B35" s="18"/>
      <c r="C35" s="18"/>
      <c r="D35" s="19"/>
      <c r="E35" s="20" t="s">
        <v>9</v>
      </c>
      <c r="F35" s="21"/>
      <c r="G35" s="21"/>
      <c r="H35" s="21"/>
      <c r="I35" s="21"/>
      <c r="J35" s="21"/>
      <c r="K35" s="22"/>
      <c r="L35" s="23" t="s">
        <v>10</v>
      </c>
      <c r="M35" s="24"/>
      <c r="N35" s="24"/>
      <c r="O35" s="24"/>
      <c r="P35" s="24"/>
      <c r="Q35" s="24"/>
      <c r="R35" s="25"/>
      <c r="S35" s="26"/>
      <c r="T35" s="17"/>
      <c r="U35" s="17"/>
    </row>
    <row r="36" spans="1:21">
      <c r="A36" s="18"/>
      <c r="B36" s="18"/>
      <c r="C36" s="18"/>
      <c r="D36" s="19"/>
      <c r="E36" s="27"/>
      <c r="F36" s="27" t="s">
        <v>11</v>
      </c>
      <c r="G36" s="28"/>
      <c r="H36" s="27"/>
      <c r="I36" s="27"/>
      <c r="J36" s="17"/>
      <c r="K36" s="29"/>
      <c r="L36" s="30"/>
      <c r="M36" s="30"/>
      <c r="N36" s="30"/>
      <c r="O36" s="30"/>
      <c r="P36" s="30"/>
      <c r="Q36" s="30"/>
      <c r="R36" s="25"/>
      <c r="S36" s="26"/>
      <c r="T36" s="17"/>
      <c r="U36" s="17"/>
    </row>
    <row r="37" spans="1:21">
      <c r="A37" s="18"/>
      <c r="B37" s="18"/>
      <c r="C37" s="18"/>
      <c r="D37" s="19"/>
      <c r="E37" s="27" t="s">
        <v>12</v>
      </c>
      <c r="F37" s="27" t="s">
        <v>13</v>
      </c>
      <c r="G37" s="27"/>
      <c r="H37" s="27" t="s">
        <v>14</v>
      </c>
      <c r="I37" s="27"/>
      <c r="J37" s="30"/>
      <c r="K37" s="27"/>
      <c r="L37" s="30"/>
      <c r="M37" s="30"/>
      <c r="N37" s="30"/>
      <c r="O37" s="30"/>
      <c r="P37" s="30"/>
      <c r="Q37" s="30"/>
      <c r="R37" s="25"/>
      <c r="S37" s="26"/>
      <c r="T37" s="17"/>
      <c r="U37" s="17"/>
    </row>
    <row r="38" spans="1:21">
      <c r="A38" s="18"/>
      <c r="B38" s="18"/>
      <c r="C38" s="18"/>
      <c r="D38" s="19"/>
      <c r="E38" s="32" t="s">
        <v>15</v>
      </c>
      <c r="F38" s="27" t="s">
        <v>16</v>
      </c>
      <c r="G38" s="27"/>
      <c r="H38" s="33" t="s">
        <v>17</v>
      </c>
      <c r="I38" s="27"/>
      <c r="J38" s="30"/>
      <c r="K38" s="27"/>
      <c r="L38" s="30" t="s">
        <v>18</v>
      </c>
      <c r="M38" s="30"/>
      <c r="N38" s="30"/>
      <c r="O38" s="30"/>
      <c r="P38" s="30"/>
      <c r="Q38" s="30"/>
      <c r="R38" s="25"/>
      <c r="S38" s="26"/>
      <c r="T38" s="17"/>
      <c r="U38" s="17"/>
    </row>
    <row r="39" spans="1:21">
      <c r="A39" s="18"/>
      <c r="B39" s="18"/>
      <c r="C39" s="18"/>
      <c r="D39" s="19"/>
      <c r="E39" s="32" t="s">
        <v>19</v>
      </c>
      <c r="F39" s="34" t="s">
        <v>20</v>
      </c>
      <c r="G39" s="27" t="s">
        <v>21</v>
      </c>
      <c r="H39" s="34" t="s">
        <v>22</v>
      </c>
      <c r="I39" s="27" t="s">
        <v>23</v>
      </c>
      <c r="J39" s="30" t="s">
        <v>24</v>
      </c>
      <c r="K39" s="27" t="s">
        <v>25</v>
      </c>
      <c r="L39" s="35" t="s">
        <v>26</v>
      </c>
      <c r="M39" s="30" t="s">
        <v>27</v>
      </c>
      <c r="N39" s="30" t="s">
        <v>28</v>
      </c>
      <c r="O39" s="30" t="s">
        <v>29</v>
      </c>
      <c r="P39" s="30" t="s">
        <v>30</v>
      </c>
      <c r="Q39" s="30" t="s">
        <v>31</v>
      </c>
      <c r="R39" s="25"/>
      <c r="S39" s="26"/>
      <c r="T39" s="17"/>
      <c r="U39" s="17"/>
    </row>
    <row r="40" spans="1:21">
      <c r="A40" s="21"/>
      <c r="B40" s="21"/>
      <c r="C40" s="21"/>
      <c r="D40" s="22"/>
      <c r="E40" s="36" t="s">
        <v>19</v>
      </c>
      <c r="F40" s="36" t="s">
        <v>32</v>
      </c>
      <c r="G40" s="36" t="s">
        <v>33</v>
      </c>
      <c r="H40" s="36" t="s">
        <v>34</v>
      </c>
      <c r="I40" s="36" t="s">
        <v>35</v>
      </c>
      <c r="J40" s="37" t="s">
        <v>36</v>
      </c>
      <c r="K40" s="36" t="s">
        <v>37</v>
      </c>
      <c r="L40" s="37" t="s">
        <v>38</v>
      </c>
      <c r="M40" s="37" t="s">
        <v>39</v>
      </c>
      <c r="N40" s="37" t="s">
        <v>40</v>
      </c>
      <c r="O40" s="37" t="s">
        <v>41</v>
      </c>
      <c r="P40" s="37" t="s">
        <v>36</v>
      </c>
      <c r="Q40" s="36" t="s">
        <v>37</v>
      </c>
      <c r="R40" s="38"/>
      <c r="S40" s="39"/>
      <c r="T40" s="17"/>
      <c r="U40" s="17"/>
    </row>
    <row r="41" spans="1:21" s="79" customFormat="1">
      <c r="A41" s="48" t="s">
        <v>75</v>
      </c>
      <c r="B41" s="48"/>
      <c r="C41" s="40"/>
      <c r="D41" s="41"/>
      <c r="E41" s="44">
        <f t="shared" ref="E41:P41" si="5">E42+E43+E44</f>
        <v>4652027.66</v>
      </c>
      <c r="F41" s="44">
        <f t="shared" si="5"/>
        <v>3534867.5</v>
      </c>
      <c r="G41" s="44">
        <f t="shared" si="5"/>
        <v>2839082.71</v>
      </c>
      <c r="H41" s="44">
        <v>102320</v>
      </c>
      <c r="I41" s="44">
        <f>I42+I43+I44</f>
        <v>722676.12</v>
      </c>
      <c r="J41" s="44">
        <f t="shared" si="5"/>
        <v>66302423.840000004</v>
      </c>
      <c r="K41" s="44">
        <f t="shared" si="5"/>
        <v>56919113.730000004</v>
      </c>
      <c r="L41" s="44">
        <f t="shared" si="5"/>
        <v>15816886.92</v>
      </c>
      <c r="M41" s="44">
        <f t="shared" si="5"/>
        <v>40338296</v>
      </c>
      <c r="N41" s="44">
        <f t="shared" si="5"/>
        <v>35709834.780000001</v>
      </c>
      <c r="O41" s="44">
        <f t="shared" si="5"/>
        <v>18880997</v>
      </c>
      <c r="P41" s="44">
        <f t="shared" si="5"/>
        <v>12991972.879999999</v>
      </c>
      <c r="Q41" s="44">
        <v>8103999.8099999996</v>
      </c>
      <c r="R41" s="76" t="s">
        <v>76</v>
      </c>
      <c r="S41" s="77"/>
      <c r="T41" s="78"/>
      <c r="U41" s="78"/>
    </row>
    <row r="42" spans="1:21">
      <c r="A42" s="40"/>
      <c r="B42" s="54" t="s">
        <v>77</v>
      </c>
      <c r="C42" s="40"/>
      <c r="D42" s="41"/>
      <c r="E42" s="55">
        <v>4187371.05</v>
      </c>
      <c r="F42" s="55">
        <v>3008497</v>
      </c>
      <c r="G42" s="55">
        <v>2318702.2599999998</v>
      </c>
      <c r="H42" s="56" t="s">
        <v>44</v>
      </c>
      <c r="I42" s="55">
        <v>200559</v>
      </c>
      <c r="J42" s="55">
        <v>30021135.84</v>
      </c>
      <c r="K42" s="55">
        <v>25740576.809999999</v>
      </c>
      <c r="L42" s="55">
        <v>3260905.11</v>
      </c>
      <c r="M42" s="55">
        <v>16542985</v>
      </c>
      <c r="N42" s="55">
        <v>18735494.09</v>
      </c>
      <c r="O42" s="55">
        <v>3868307</v>
      </c>
      <c r="P42" s="55">
        <v>9130100</v>
      </c>
      <c r="Q42" s="55">
        <v>8103999.8099999996</v>
      </c>
      <c r="R42" s="80" t="s">
        <v>78</v>
      </c>
      <c r="S42" s="81"/>
      <c r="T42" s="81"/>
      <c r="U42" s="81"/>
    </row>
    <row r="43" spans="1:21">
      <c r="A43" s="40"/>
      <c r="B43" s="54" t="s">
        <v>79</v>
      </c>
      <c r="C43" s="40"/>
      <c r="D43" s="41"/>
      <c r="E43" s="55">
        <v>391500.15</v>
      </c>
      <c r="F43" s="55">
        <v>435451.8</v>
      </c>
      <c r="G43" s="55">
        <v>284129.90999999997</v>
      </c>
      <c r="H43" s="55">
        <v>102320</v>
      </c>
      <c r="I43" s="55">
        <v>121967.12</v>
      </c>
      <c r="J43" s="55">
        <v>14505764</v>
      </c>
      <c r="K43" s="55">
        <v>16484725.689999999</v>
      </c>
      <c r="L43" s="55">
        <v>4593463.83</v>
      </c>
      <c r="M43" s="55">
        <v>12352738</v>
      </c>
      <c r="N43" s="55">
        <v>8288571.5700000003</v>
      </c>
      <c r="O43" s="55">
        <v>5506000</v>
      </c>
      <c r="P43" s="55">
        <v>1690460</v>
      </c>
      <c r="Q43" s="56" t="s">
        <v>44</v>
      </c>
      <c r="R43" s="80" t="s">
        <v>80</v>
      </c>
      <c r="S43" s="81"/>
      <c r="T43" s="81"/>
      <c r="U43" s="81"/>
    </row>
    <row r="44" spans="1:21">
      <c r="A44" s="48"/>
      <c r="B44" s="54" t="s">
        <v>81</v>
      </c>
      <c r="C44" s="40"/>
      <c r="D44" s="41"/>
      <c r="E44" s="55">
        <v>73156.460000000006</v>
      </c>
      <c r="F44" s="55">
        <v>90918.7</v>
      </c>
      <c r="G44" s="55">
        <v>236250.54</v>
      </c>
      <c r="H44" s="56" t="s">
        <v>44</v>
      </c>
      <c r="I44" s="55">
        <v>400150</v>
      </c>
      <c r="J44" s="55">
        <v>21775524</v>
      </c>
      <c r="K44" s="55">
        <v>14693811.23</v>
      </c>
      <c r="L44" s="55">
        <v>7962517.9800000004</v>
      </c>
      <c r="M44" s="55">
        <v>11442573</v>
      </c>
      <c r="N44" s="55">
        <v>8685769.1199999992</v>
      </c>
      <c r="O44" s="55">
        <v>9506690</v>
      </c>
      <c r="P44" s="55">
        <v>2171412.88</v>
      </c>
      <c r="Q44" s="56" t="s">
        <v>44</v>
      </c>
      <c r="R44" s="80" t="s">
        <v>82</v>
      </c>
      <c r="S44" s="81"/>
      <c r="T44" s="81"/>
      <c r="U44" s="81"/>
    </row>
    <row r="45" spans="1:21" s="79" customFormat="1">
      <c r="A45" s="48" t="s">
        <v>83</v>
      </c>
      <c r="B45" s="48"/>
      <c r="C45" s="40"/>
      <c r="D45" s="41"/>
      <c r="E45" s="44">
        <f t="shared" ref="E45:P45" si="6">E46+E47</f>
        <v>933052.51</v>
      </c>
      <c r="F45" s="44">
        <f t="shared" si="6"/>
        <v>786940.94</v>
      </c>
      <c r="G45" s="44">
        <f t="shared" si="6"/>
        <v>699479.24</v>
      </c>
      <c r="H45" s="44" t="s">
        <v>44</v>
      </c>
      <c r="I45" s="44">
        <f>I46+I47</f>
        <v>840063.01</v>
      </c>
      <c r="J45" s="44">
        <f t="shared" si="6"/>
        <v>104382722.67</v>
      </c>
      <c r="K45" s="44">
        <f t="shared" si="6"/>
        <v>46371354.100000001</v>
      </c>
      <c r="L45" s="44">
        <f t="shared" si="6"/>
        <v>38759252.870000005</v>
      </c>
      <c r="M45" s="44">
        <f t="shared" si="6"/>
        <v>28669170.359999999</v>
      </c>
      <c r="N45" s="44">
        <f t="shared" si="6"/>
        <v>28274872.579999998</v>
      </c>
      <c r="O45" s="44">
        <f t="shared" si="6"/>
        <v>65939939.150000006</v>
      </c>
      <c r="P45" s="44">
        <f t="shared" si="6"/>
        <v>11707860.530000001</v>
      </c>
      <c r="Q45" s="44" t="s">
        <v>44</v>
      </c>
      <c r="R45" s="76" t="s">
        <v>84</v>
      </c>
      <c r="S45" s="82"/>
      <c r="T45" s="78"/>
      <c r="U45" s="78"/>
    </row>
    <row r="46" spans="1:21">
      <c r="A46" s="40"/>
      <c r="B46" s="54" t="s">
        <v>85</v>
      </c>
      <c r="C46" s="40"/>
      <c r="D46" s="41"/>
      <c r="E46" s="55">
        <v>784652.16</v>
      </c>
      <c r="F46" s="55">
        <v>439969.2</v>
      </c>
      <c r="G46" s="55">
        <v>493222.93</v>
      </c>
      <c r="H46" s="56" t="s">
        <v>44</v>
      </c>
      <c r="I46" s="55">
        <v>239913.01</v>
      </c>
      <c r="J46" s="55">
        <v>62996015.670000002</v>
      </c>
      <c r="K46" s="55">
        <v>24307307.68</v>
      </c>
      <c r="L46" s="55">
        <v>18232513.870000001</v>
      </c>
      <c r="M46" s="55">
        <v>14753461.43</v>
      </c>
      <c r="N46" s="55">
        <v>15434285.17</v>
      </c>
      <c r="O46" s="55">
        <v>43385383.380000003</v>
      </c>
      <c r="P46" s="55">
        <v>6213920.5300000003</v>
      </c>
      <c r="Q46" s="56" t="s">
        <v>44</v>
      </c>
      <c r="R46" s="83"/>
      <c r="S46" s="81"/>
      <c r="T46" s="81"/>
      <c r="U46" s="81"/>
    </row>
    <row r="47" spans="1:21">
      <c r="A47" s="40"/>
      <c r="B47" s="54" t="s">
        <v>86</v>
      </c>
      <c r="C47" s="40"/>
      <c r="D47" s="41"/>
      <c r="E47" s="55">
        <v>148400.35</v>
      </c>
      <c r="F47" s="55">
        <v>346971.74</v>
      </c>
      <c r="G47" s="55">
        <v>206256.31</v>
      </c>
      <c r="H47" s="56" t="s">
        <v>44</v>
      </c>
      <c r="I47" s="55">
        <v>600150</v>
      </c>
      <c r="J47" s="55">
        <v>41386707</v>
      </c>
      <c r="K47" s="55">
        <v>22064046.420000002</v>
      </c>
      <c r="L47" s="55">
        <v>20526739</v>
      </c>
      <c r="M47" s="55">
        <v>13915708.93</v>
      </c>
      <c r="N47" s="55">
        <v>12840587.41</v>
      </c>
      <c r="O47" s="55">
        <v>22554555.77</v>
      </c>
      <c r="P47" s="55">
        <v>5493940</v>
      </c>
      <c r="Q47" s="56" t="s">
        <v>44</v>
      </c>
      <c r="R47" s="83"/>
      <c r="S47" s="80" t="s">
        <v>87</v>
      </c>
      <c r="T47" s="81"/>
      <c r="U47" s="81"/>
    </row>
    <row r="48" spans="1:21" s="79" customFormat="1">
      <c r="A48" s="48" t="s">
        <v>88</v>
      </c>
      <c r="B48" s="48"/>
      <c r="C48" s="40"/>
      <c r="D48" s="41"/>
      <c r="E48" s="44">
        <f t="shared" ref="E48:P48" si="7">E49</f>
        <v>2258012.75</v>
      </c>
      <c r="F48" s="44">
        <f t="shared" si="7"/>
        <v>351133</v>
      </c>
      <c r="G48" s="44">
        <f t="shared" si="7"/>
        <v>1952266.5</v>
      </c>
      <c r="H48" s="44" t="str">
        <f>H49</f>
        <v>-</v>
      </c>
      <c r="I48" s="44">
        <v>47760</v>
      </c>
      <c r="J48" s="44">
        <f t="shared" si="7"/>
        <v>28441019</v>
      </c>
      <c r="K48" s="44">
        <f t="shared" si="7"/>
        <v>25106129.48</v>
      </c>
      <c r="L48" s="44">
        <f t="shared" si="7"/>
        <v>7389639.5199999996</v>
      </c>
      <c r="M48" s="44">
        <f t="shared" si="7"/>
        <v>19675382</v>
      </c>
      <c r="N48" s="44">
        <f t="shared" si="7"/>
        <v>12282694.640000001</v>
      </c>
      <c r="O48" s="44">
        <f t="shared" si="7"/>
        <v>5486140.5199999996</v>
      </c>
      <c r="P48" s="44">
        <f t="shared" si="7"/>
        <v>2856000</v>
      </c>
      <c r="Q48" s="44" t="str">
        <f>Q49</f>
        <v>-</v>
      </c>
      <c r="R48" s="76" t="s">
        <v>89</v>
      </c>
      <c r="S48" s="77"/>
      <c r="T48" s="78"/>
      <c r="U48" s="78"/>
    </row>
    <row r="49" spans="1:21">
      <c r="A49" s="40"/>
      <c r="B49" s="54" t="s">
        <v>90</v>
      </c>
      <c r="C49" s="40"/>
      <c r="D49" s="41"/>
      <c r="E49" s="55">
        <v>2258012.75</v>
      </c>
      <c r="F49" s="55">
        <v>351133</v>
      </c>
      <c r="G49" s="55">
        <v>1952266.5</v>
      </c>
      <c r="H49" s="56" t="s">
        <v>44</v>
      </c>
      <c r="I49" s="55">
        <v>47760</v>
      </c>
      <c r="J49" s="55">
        <v>28441019</v>
      </c>
      <c r="K49" s="55">
        <v>25106129.48</v>
      </c>
      <c r="L49" s="55">
        <v>7389639.5199999996</v>
      </c>
      <c r="M49" s="55">
        <v>19675382</v>
      </c>
      <c r="N49" s="55">
        <v>12282694.640000001</v>
      </c>
      <c r="O49" s="55">
        <v>5486140.5199999996</v>
      </c>
      <c r="P49" s="55">
        <v>2856000</v>
      </c>
      <c r="Q49" s="56" t="s">
        <v>44</v>
      </c>
      <c r="R49" s="83"/>
      <c r="S49" s="80" t="s">
        <v>91</v>
      </c>
      <c r="T49" s="81"/>
      <c r="U49" s="81"/>
    </row>
    <row r="50" spans="1:21" s="79" customFormat="1">
      <c r="A50" s="48" t="s">
        <v>92</v>
      </c>
      <c r="B50" s="40"/>
      <c r="C50" s="40"/>
      <c r="D50" s="41"/>
      <c r="E50" s="44">
        <f t="shared" ref="E50:P50" si="8">E51+E52</f>
        <v>561576.62</v>
      </c>
      <c r="F50" s="44">
        <f t="shared" si="8"/>
        <v>417504.95</v>
      </c>
      <c r="G50" s="44">
        <f t="shared" si="8"/>
        <v>581596.65</v>
      </c>
      <c r="H50" s="44">
        <v>385340</v>
      </c>
      <c r="I50" s="44">
        <f>I51+I52</f>
        <v>148823.5</v>
      </c>
      <c r="J50" s="44">
        <f t="shared" si="8"/>
        <v>59076867.75</v>
      </c>
      <c r="K50" s="44">
        <f>K51+K52</f>
        <v>41532789.379999995</v>
      </c>
      <c r="L50" s="44">
        <f t="shared" si="8"/>
        <v>28381208.810000002</v>
      </c>
      <c r="M50" s="44">
        <f t="shared" si="8"/>
        <v>28656553.670000002</v>
      </c>
      <c r="N50" s="44">
        <f t="shared" si="8"/>
        <v>21051114.700000003</v>
      </c>
      <c r="O50" s="44">
        <f t="shared" si="8"/>
        <v>25495610.469999999</v>
      </c>
      <c r="P50" s="44">
        <f t="shared" si="8"/>
        <v>5536600.29</v>
      </c>
      <c r="Q50" s="44">
        <v>23550</v>
      </c>
      <c r="R50" s="76" t="s">
        <v>93</v>
      </c>
      <c r="S50" s="77"/>
      <c r="T50" s="78"/>
      <c r="U50" s="78"/>
    </row>
    <row r="51" spans="1:21">
      <c r="A51" s="40"/>
      <c r="B51" s="54" t="s">
        <v>94</v>
      </c>
      <c r="C51" s="40"/>
      <c r="D51" s="41"/>
      <c r="E51" s="55">
        <v>367982.32</v>
      </c>
      <c r="F51" s="55">
        <v>216443</v>
      </c>
      <c r="G51" s="55">
        <v>381990.5</v>
      </c>
      <c r="H51" s="56" t="s">
        <v>44</v>
      </c>
      <c r="I51" s="55">
        <v>32570</v>
      </c>
      <c r="J51" s="55">
        <v>22518672.170000002</v>
      </c>
      <c r="K51" s="55">
        <v>22613573.899999999</v>
      </c>
      <c r="L51" s="55">
        <v>13048764.82</v>
      </c>
      <c r="M51" s="55">
        <v>13785181.470000001</v>
      </c>
      <c r="N51" s="55">
        <v>8649288.7400000002</v>
      </c>
      <c r="O51" s="55">
        <v>9196901.4700000007</v>
      </c>
      <c r="P51" s="55">
        <v>2339141.41</v>
      </c>
      <c r="Q51" s="55">
        <v>23550</v>
      </c>
      <c r="R51" s="83"/>
      <c r="S51" s="80" t="s">
        <v>95</v>
      </c>
      <c r="T51" s="81"/>
      <c r="U51" s="81"/>
    </row>
    <row r="52" spans="1:21">
      <c r="A52" s="66"/>
      <c r="B52" s="66" t="s">
        <v>96</v>
      </c>
      <c r="C52" s="66"/>
      <c r="D52" s="67"/>
      <c r="E52" s="55">
        <v>193594.3</v>
      </c>
      <c r="F52" s="55">
        <v>201061.95</v>
      </c>
      <c r="G52" s="55">
        <v>199606.15</v>
      </c>
      <c r="H52" s="55">
        <v>385340</v>
      </c>
      <c r="I52" s="55">
        <v>116253.5</v>
      </c>
      <c r="J52" s="55">
        <v>36558195.579999998</v>
      </c>
      <c r="K52" s="55">
        <v>18919215.48</v>
      </c>
      <c r="L52" s="55">
        <v>15332443.99</v>
      </c>
      <c r="M52" s="55">
        <v>14871372.199999999</v>
      </c>
      <c r="N52" s="55">
        <v>12401825.960000001</v>
      </c>
      <c r="O52" s="55">
        <v>16298709</v>
      </c>
      <c r="P52" s="55">
        <v>3197458.88</v>
      </c>
      <c r="Q52" s="56" t="s">
        <v>44</v>
      </c>
      <c r="R52" s="83"/>
      <c r="S52" s="80" t="s">
        <v>97</v>
      </c>
      <c r="T52" s="81"/>
      <c r="U52" s="81"/>
    </row>
    <row r="53" spans="1:21" s="79" customFormat="1">
      <c r="A53" s="48" t="s">
        <v>98</v>
      </c>
      <c r="B53" s="68"/>
      <c r="C53" s="68"/>
      <c r="D53" s="69"/>
      <c r="E53" s="44">
        <f t="shared" ref="E53:P53" si="9">E54+E55</f>
        <v>1911332.57</v>
      </c>
      <c r="F53" s="44">
        <f t="shared" si="9"/>
        <v>2075200.4</v>
      </c>
      <c r="G53" s="44">
        <f t="shared" si="9"/>
        <v>3111172.5100000002</v>
      </c>
      <c r="H53" s="44">
        <v>2127439.4500000002</v>
      </c>
      <c r="I53" s="44">
        <f>I54+I55</f>
        <v>185656.03</v>
      </c>
      <c r="J53" s="44">
        <f t="shared" si="9"/>
        <v>31239541.5</v>
      </c>
      <c r="K53" s="44">
        <f>K54+K55</f>
        <v>42661493.57</v>
      </c>
      <c r="L53" s="44">
        <f t="shared" si="9"/>
        <v>11161561.369999999</v>
      </c>
      <c r="M53" s="44">
        <f t="shared" si="9"/>
        <v>28691119.289999999</v>
      </c>
      <c r="N53" s="44">
        <f t="shared" si="9"/>
        <v>21223682.299999997</v>
      </c>
      <c r="O53" s="44">
        <f t="shared" si="9"/>
        <v>18591491.77</v>
      </c>
      <c r="P53" s="44">
        <f t="shared" si="9"/>
        <v>6254476.1600000001</v>
      </c>
      <c r="Q53" s="44" t="s">
        <v>44</v>
      </c>
      <c r="R53" s="76" t="s">
        <v>99</v>
      </c>
      <c r="S53" s="76"/>
      <c r="T53" s="78"/>
      <c r="U53" s="78"/>
    </row>
    <row r="54" spans="1:21">
      <c r="A54" s="66"/>
      <c r="B54" s="66" t="s">
        <v>100</v>
      </c>
      <c r="C54" s="66"/>
      <c r="D54" s="67"/>
      <c r="E54" s="55">
        <v>1781676.1</v>
      </c>
      <c r="F54" s="55">
        <v>2020845.4</v>
      </c>
      <c r="G54" s="55">
        <v>2775700.66</v>
      </c>
      <c r="H54" s="55">
        <v>2127439.4500000002</v>
      </c>
      <c r="I54" s="55">
        <v>60487.53</v>
      </c>
      <c r="J54" s="55">
        <v>22554637.5</v>
      </c>
      <c r="K54" s="55">
        <v>25557835.66</v>
      </c>
      <c r="L54" s="55">
        <v>9607273.3699999992</v>
      </c>
      <c r="M54" s="55">
        <v>19205813.289999999</v>
      </c>
      <c r="N54" s="55">
        <v>16092487.119999999</v>
      </c>
      <c r="O54" s="55">
        <v>13398431.77</v>
      </c>
      <c r="P54" s="55">
        <v>5019776.16</v>
      </c>
      <c r="Q54" s="56" t="s">
        <v>44</v>
      </c>
      <c r="R54" s="83"/>
      <c r="S54" s="80" t="s">
        <v>101</v>
      </c>
      <c r="T54" s="81"/>
      <c r="U54" s="81"/>
    </row>
    <row r="55" spans="1:21">
      <c r="A55" s="66"/>
      <c r="B55" s="66" t="s">
        <v>102</v>
      </c>
      <c r="C55" s="66"/>
      <c r="D55" s="67"/>
      <c r="E55" s="55">
        <v>129656.47</v>
      </c>
      <c r="F55" s="55">
        <v>54355</v>
      </c>
      <c r="G55" s="55">
        <v>335471.84999999998</v>
      </c>
      <c r="H55" s="56" t="s">
        <v>44</v>
      </c>
      <c r="I55" s="55">
        <v>125168.5</v>
      </c>
      <c r="J55" s="55">
        <v>8684904</v>
      </c>
      <c r="K55" s="55">
        <v>17103657.91</v>
      </c>
      <c r="L55" s="55">
        <v>1554288</v>
      </c>
      <c r="M55" s="55">
        <v>9485306</v>
      </c>
      <c r="N55" s="55">
        <v>5131195.18</v>
      </c>
      <c r="O55" s="55">
        <v>5193060</v>
      </c>
      <c r="P55" s="55">
        <v>1234700</v>
      </c>
      <c r="Q55" s="56" t="s">
        <v>44</v>
      </c>
      <c r="R55" s="83"/>
      <c r="S55" s="80" t="s">
        <v>103</v>
      </c>
      <c r="T55" s="81"/>
      <c r="U55" s="81"/>
    </row>
    <row r="56" spans="1:21" s="79" customFormat="1">
      <c r="A56" s="68" t="s">
        <v>104</v>
      </c>
      <c r="B56" s="68"/>
      <c r="C56" s="68"/>
      <c r="D56" s="69"/>
      <c r="E56" s="44">
        <f t="shared" ref="E56:P56" si="10">E57</f>
        <v>4195174.24</v>
      </c>
      <c r="F56" s="44">
        <f t="shared" si="10"/>
        <v>596662.9</v>
      </c>
      <c r="G56" s="44">
        <f t="shared" si="10"/>
        <v>4798158.4800000004</v>
      </c>
      <c r="H56" s="44">
        <f t="shared" si="10"/>
        <v>1593641.03</v>
      </c>
      <c r="I56" s="44">
        <f>I57</f>
        <v>238200</v>
      </c>
      <c r="J56" s="44">
        <f t="shared" si="10"/>
        <v>25899031</v>
      </c>
      <c r="K56" s="44">
        <f t="shared" si="10"/>
        <v>19360381.350000001</v>
      </c>
      <c r="L56" s="44">
        <f t="shared" si="10"/>
        <v>8692570.1300000008</v>
      </c>
      <c r="M56" s="44">
        <f t="shared" si="10"/>
        <v>16407456.93</v>
      </c>
      <c r="N56" s="44">
        <f t="shared" si="10"/>
        <v>20346141.59</v>
      </c>
      <c r="O56" s="44">
        <f t="shared" si="10"/>
        <v>4916001</v>
      </c>
      <c r="P56" s="44">
        <f t="shared" si="10"/>
        <v>4261485</v>
      </c>
      <c r="Q56" s="44" t="str">
        <f>Q57</f>
        <v>-</v>
      </c>
      <c r="R56" s="76" t="s">
        <v>105</v>
      </c>
      <c r="S56" s="76"/>
      <c r="T56" s="78"/>
      <c r="U56" s="78"/>
    </row>
    <row r="57" spans="1:21">
      <c r="A57" s="70"/>
      <c r="B57" s="70" t="s">
        <v>106</v>
      </c>
      <c r="C57" s="70"/>
      <c r="D57" s="71"/>
      <c r="E57" s="72">
        <v>4195174.24</v>
      </c>
      <c r="F57" s="72">
        <v>596662.9</v>
      </c>
      <c r="G57" s="72">
        <v>4798158.4800000004</v>
      </c>
      <c r="H57" s="72">
        <v>1593641.03</v>
      </c>
      <c r="I57" s="72">
        <v>238200</v>
      </c>
      <c r="J57" s="72">
        <v>25899031</v>
      </c>
      <c r="K57" s="72">
        <v>19360381.350000001</v>
      </c>
      <c r="L57" s="72">
        <v>8692570.1300000008</v>
      </c>
      <c r="M57" s="72">
        <v>16407456.93</v>
      </c>
      <c r="N57" s="72">
        <v>20346141.59</v>
      </c>
      <c r="O57" s="72">
        <v>4916001</v>
      </c>
      <c r="P57" s="72">
        <v>4261485</v>
      </c>
      <c r="Q57" s="73" t="s">
        <v>44</v>
      </c>
      <c r="R57" s="84"/>
      <c r="S57" s="85" t="s">
        <v>107</v>
      </c>
      <c r="T57" s="81"/>
      <c r="U57" s="81"/>
    </row>
    <row r="59" spans="1:21">
      <c r="A59" s="1"/>
      <c r="B59" s="2" t="s">
        <v>0</v>
      </c>
      <c r="C59" s="3">
        <v>19.2</v>
      </c>
      <c r="D59" s="2" t="s">
        <v>1</v>
      </c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</row>
    <row r="60" spans="1:21">
      <c r="A60" s="4"/>
      <c r="B60" s="1" t="s">
        <v>2</v>
      </c>
      <c r="C60" s="3">
        <v>19.2</v>
      </c>
      <c r="D60" s="5" t="s">
        <v>3</v>
      </c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</row>
    <row r="61" spans="1:21" ht="13.5" customHeight="1">
      <c r="A61" s="4"/>
      <c r="B61" s="1"/>
      <c r="C61" s="3"/>
      <c r="D61" s="5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6" t="s">
        <v>4</v>
      </c>
      <c r="T61" s="4"/>
      <c r="U61" s="4"/>
    </row>
    <row r="62" spans="1:21" ht="3" customHeight="1"/>
    <row r="63" spans="1:21">
      <c r="A63" s="8" t="s">
        <v>5</v>
      </c>
      <c r="B63" s="8"/>
      <c r="C63" s="8"/>
      <c r="D63" s="9"/>
      <c r="E63" s="10" t="s">
        <v>6</v>
      </c>
      <c r="F63" s="11"/>
      <c r="G63" s="11"/>
      <c r="H63" s="11"/>
      <c r="I63" s="11"/>
      <c r="J63" s="11"/>
      <c r="K63" s="12"/>
      <c r="L63" s="13" t="s">
        <v>7</v>
      </c>
      <c r="M63" s="14"/>
      <c r="N63" s="14"/>
      <c r="O63" s="14"/>
      <c r="P63" s="14"/>
      <c r="Q63" s="14"/>
      <c r="R63" s="15" t="s">
        <v>8</v>
      </c>
      <c r="S63" s="16"/>
      <c r="T63" s="17"/>
      <c r="U63" s="17"/>
    </row>
    <row r="64" spans="1:21">
      <c r="A64" s="18"/>
      <c r="B64" s="18"/>
      <c r="C64" s="18"/>
      <c r="D64" s="19"/>
      <c r="E64" s="20" t="s">
        <v>9</v>
      </c>
      <c r="F64" s="21"/>
      <c r="G64" s="21"/>
      <c r="H64" s="21"/>
      <c r="I64" s="21"/>
      <c r="J64" s="21"/>
      <c r="K64" s="22"/>
      <c r="L64" s="23" t="s">
        <v>10</v>
      </c>
      <c r="M64" s="24"/>
      <c r="N64" s="24"/>
      <c r="O64" s="24"/>
      <c r="P64" s="24"/>
      <c r="Q64" s="24"/>
      <c r="R64" s="25"/>
      <c r="S64" s="26"/>
      <c r="T64" s="17"/>
      <c r="U64" s="17"/>
    </row>
    <row r="65" spans="1:22">
      <c r="A65" s="18"/>
      <c r="B65" s="18"/>
      <c r="C65" s="18"/>
      <c r="D65" s="19"/>
      <c r="E65" s="27"/>
      <c r="F65" s="27" t="s">
        <v>11</v>
      </c>
      <c r="G65" s="28"/>
      <c r="H65" s="27"/>
      <c r="I65" s="27"/>
      <c r="J65" s="17"/>
      <c r="K65" s="29"/>
      <c r="L65" s="30"/>
      <c r="M65" s="30"/>
      <c r="N65" s="30"/>
      <c r="O65" s="30"/>
      <c r="P65" s="30"/>
      <c r="Q65" s="30"/>
      <c r="R65" s="25"/>
      <c r="S65" s="26"/>
      <c r="T65" s="17"/>
      <c r="U65" s="17"/>
    </row>
    <row r="66" spans="1:22">
      <c r="A66" s="18"/>
      <c r="B66" s="18"/>
      <c r="C66" s="18"/>
      <c r="D66" s="19"/>
      <c r="E66" s="27" t="s">
        <v>12</v>
      </c>
      <c r="F66" s="27" t="s">
        <v>13</v>
      </c>
      <c r="G66" s="27"/>
      <c r="H66" s="27" t="s">
        <v>14</v>
      </c>
      <c r="I66" s="27"/>
      <c r="J66" s="30"/>
      <c r="K66" s="27"/>
      <c r="L66" s="30"/>
      <c r="M66" s="30"/>
      <c r="N66" s="30"/>
      <c r="O66" s="30"/>
      <c r="P66" s="30"/>
      <c r="Q66" s="30"/>
      <c r="R66" s="25"/>
      <c r="S66" s="26"/>
      <c r="T66" s="17"/>
      <c r="U66" s="17"/>
    </row>
    <row r="67" spans="1:22">
      <c r="A67" s="18"/>
      <c r="B67" s="18"/>
      <c r="C67" s="18"/>
      <c r="D67" s="19"/>
      <c r="E67" s="32" t="s">
        <v>15</v>
      </c>
      <c r="F67" s="27" t="s">
        <v>16</v>
      </c>
      <c r="G67" s="27"/>
      <c r="H67" s="33" t="s">
        <v>17</v>
      </c>
      <c r="I67" s="27"/>
      <c r="J67" s="30"/>
      <c r="K67" s="27"/>
      <c r="L67" s="30" t="s">
        <v>18</v>
      </c>
      <c r="M67" s="30"/>
      <c r="N67" s="30"/>
      <c r="O67" s="30"/>
      <c r="P67" s="30"/>
      <c r="Q67" s="30"/>
      <c r="R67" s="25"/>
      <c r="S67" s="26"/>
      <c r="T67" s="17"/>
      <c r="U67" s="17"/>
    </row>
    <row r="68" spans="1:22">
      <c r="A68" s="18"/>
      <c r="B68" s="18"/>
      <c r="C68" s="18"/>
      <c r="D68" s="19"/>
      <c r="E68" s="32" t="s">
        <v>19</v>
      </c>
      <c r="F68" s="34" t="s">
        <v>20</v>
      </c>
      <c r="G68" s="27" t="s">
        <v>21</v>
      </c>
      <c r="H68" s="34" t="s">
        <v>22</v>
      </c>
      <c r="I68" s="27" t="s">
        <v>23</v>
      </c>
      <c r="J68" s="30" t="s">
        <v>24</v>
      </c>
      <c r="K68" s="27" t="s">
        <v>25</v>
      </c>
      <c r="L68" s="35" t="s">
        <v>26</v>
      </c>
      <c r="M68" s="30" t="s">
        <v>27</v>
      </c>
      <c r="N68" s="30" t="s">
        <v>28</v>
      </c>
      <c r="O68" s="30" t="s">
        <v>29</v>
      </c>
      <c r="P68" s="30" t="s">
        <v>30</v>
      </c>
      <c r="Q68" s="30" t="s">
        <v>31</v>
      </c>
      <c r="R68" s="25"/>
      <c r="S68" s="26"/>
      <c r="T68" s="17"/>
      <c r="U68" s="17"/>
    </row>
    <row r="69" spans="1:22">
      <c r="A69" s="21"/>
      <c r="B69" s="21"/>
      <c r="C69" s="21"/>
      <c r="D69" s="22"/>
      <c r="E69" s="36" t="s">
        <v>19</v>
      </c>
      <c r="F69" s="36" t="s">
        <v>32</v>
      </c>
      <c r="G69" s="36" t="s">
        <v>33</v>
      </c>
      <c r="H69" s="36" t="s">
        <v>34</v>
      </c>
      <c r="I69" s="36" t="s">
        <v>35</v>
      </c>
      <c r="J69" s="37" t="s">
        <v>36</v>
      </c>
      <c r="K69" s="36" t="s">
        <v>37</v>
      </c>
      <c r="L69" s="37" t="s">
        <v>38</v>
      </c>
      <c r="M69" s="37" t="s">
        <v>39</v>
      </c>
      <c r="N69" s="37" t="s">
        <v>40</v>
      </c>
      <c r="O69" s="37" t="s">
        <v>41</v>
      </c>
      <c r="P69" s="37" t="s">
        <v>36</v>
      </c>
      <c r="Q69" s="36" t="s">
        <v>37</v>
      </c>
      <c r="R69" s="38"/>
      <c r="S69" s="39"/>
      <c r="T69" s="17"/>
      <c r="U69" s="17"/>
    </row>
    <row r="70" spans="1:22" s="79" customFormat="1">
      <c r="A70" s="48" t="s">
        <v>108</v>
      </c>
      <c r="B70" s="48"/>
      <c r="C70" s="40"/>
      <c r="D70" s="41"/>
      <c r="E70" s="44">
        <f t="shared" ref="E70:Q70" si="11">E71</f>
        <v>872504.8</v>
      </c>
      <c r="F70" s="44">
        <f t="shared" si="11"/>
        <v>581278.88</v>
      </c>
      <c r="G70" s="44">
        <f t="shared" si="11"/>
        <v>359729.17</v>
      </c>
      <c r="H70" s="44" t="str">
        <f>H71</f>
        <v>-</v>
      </c>
      <c r="I70" s="44">
        <f>I71</f>
        <v>30656.9</v>
      </c>
      <c r="J70" s="44">
        <f t="shared" si="11"/>
        <v>18198501</v>
      </c>
      <c r="K70" s="44">
        <f t="shared" si="11"/>
        <v>20560743.629999999</v>
      </c>
      <c r="L70" s="44">
        <f t="shared" si="11"/>
        <v>11184512.060000001</v>
      </c>
      <c r="M70" s="44">
        <f t="shared" si="11"/>
        <v>12704467.5</v>
      </c>
      <c r="N70" s="44">
        <f t="shared" si="11"/>
        <v>6639136.5</v>
      </c>
      <c r="O70" s="44">
        <f t="shared" si="11"/>
        <v>2748534.89</v>
      </c>
      <c r="P70" s="44">
        <f t="shared" si="11"/>
        <v>2475994.7000000002</v>
      </c>
      <c r="Q70" s="44">
        <f t="shared" si="11"/>
        <v>824400</v>
      </c>
      <c r="R70" s="76" t="s">
        <v>109</v>
      </c>
      <c r="S70" s="77"/>
      <c r="T70" s="78"/>
      <c r="U70" s="78"/>
      <c r="V70" s="78"/>
    </row>
    <row r="71" spans="1:22">
      <c r="A71" s="40"/>
      <c r="B71" s="54" t="s">
        <v>110</v>
      </c>
      <c r="C71" s="40"/>
      <c r="D71" s="41"/>
      <c r="E71" s="55">
        <v>872504.8</v>
      </c>
      <c r="F71" s="55">
        <v>581278.88</v>
      </c>
      <c r="G71" s="55">
        <v>359729.17</v>
      </c>
      <c r="H71" s="55" t="s">
        <v>44</v>
      </c>
      <c r="I71" s="55">
        <v>30656.9</v>
      </c>
      <c r="J71" s="55">
        <v>18198501</v>
      </c>
      <c r="K71" s="55">
        <v>20560743.629999999</v>
      </c>
      <c r="L71" s="55">
        <v>11184512.060000001</v>
      </c>
      <c r="M71" s="55">
        <v>12704467.5</v>
      </c>
      <c r="N71" s="55">
        <v>6639136.5</v>
      </c>
      <c r="O71" s="55">
        <v>2748534.89</v>
      </c>
      <c r="P71" s="55">
        <v>2475994.7000000002</v>
      </c>
      <c r="Q71" s="55">
        <v>824400</v>
      </c>
      <c r="R71" s="80" t="s">
        <v>111</v>
      </c>
      <c r="T71" s="81"/>
      <c r="U71" s="81"/>
      <c r="V71" s="81"/>
    </row>
    <row r="72" spans="1:22" s="79" customFormat="1">
      <c r="A72" s="48" t="s">
        <v>112</v>
      </c>
      <c r="B72" s="48"/>
      <c r="C72" s="40"/>
      <c r="D72" s="41"/>
      <c r="E72" s="44">
        <f t="shared" ref="E72:P72" si="12">E73+E74</f>
        <v>881419.44</v>
      </c>
      <c r="F72" s="44">
        <f t="shared" si="12"/>
        <v>529893</v>
      </c>
      <c r="G72" s="44">
        <f t="shared" si="12"/>
        <v>522005.49</v>
      </c>
      <c r="H72" s="44">
        <v>32855</v>
      </c>
      <c r="I72" s="44">
        <f>I73+I74</f>
        <v>188405</v>
      </c>
      <c r="J72" s="44">
        <f t="shared" si="12"/>
        <v>41484845.5</v>
      </c>
      <c r="K72" s="44">
        <f t="shared" si="12"/>
        <v>33665881.130000003</v>
      </c>
      <c r="L72" s="44">
        <f t="shared" si="12"/>
        <v>13353513.870000001</v>
      </c>
      <c r="M72" s="44">
        <f t="shared" si="12"/>
        <v>28910273.25</v>
      </c>
      <c r="N72" s="44">
        <f t="shared" si="12"/>
        <v>25727510.399999999</v>
      </c>
      <c r="O72" s="44">
        <f t="shared" si="12"/>
        <v>6193433.7000000002</v>
      </c>
      <c r="P72" s="44">
        <f t="shared" si="12"/>
        <v>3082140</v>
      </c>
      <c r="Q72" s="44" t="s">
        <v>44</v>
      </c>
      <c r="R72" s="76" t="s">
        <v>113</v>
      </c>
      <c r="S72" s="77"/>
      <c r="T72" s="78"/>
      <c r="U72" s="78"/>
      <c r="V72" s="78"/>
    </row>
    <row r="73" spans="1:22">
      <c r="A73" s="48"/>
      <c r="B73" s="54" t="s">
        <v>114</v>
      </c>
      <c r="C73" s="40"/>
      <c r="D73" s="41"/>
      <c r="E73" s="55">
        <v>809693.51</v>
      </c>
      <c r="F73" s="55">
        <v>296735</v>
      </c>
      <c r="G73" s="55">
        <v>363374.74</v>
      </c>
      <c r="H73" s="56" t="s">
        <v>44</v>
      </c>
      <c r="I73" s="55">
        <v>145555</v>
      </c>
      <c r="J73" s="55">
        <v>12608329.5</v>
      </c>
      <c r="K73" s="55">
        <v>19196908.140000001</v>
      </c>
      <c r="L73" s="55">
        <v>5281929.37</v>
      </c>
      <c r="M73" s="55">
        <v>13392712.5</v>
      </c>
      <c r="N73" s="55">
        <v>12876861.369999999</v>
      </c>
      <c r="O73" s="55">
        <v>466783.7</v>
      </c>
      <c r="P73" s="55">
        <v>666640</v>
      </c>
      <c r="Q73" s="56" t="s">
        <v>44</v>
      </c>
      <c r="R73" s="80" t="s">
        <v>115</v>
      </c>
      <c r="T73" s="81"/>
      <c r="U73" s="81"/>
      <c r="V73" s="81"/>
    </row>
    <row r="74" spans="1:22">
      <c r="A74" s="48"/>
      <c r="B74" s="54" t="s">
        <v>116</v>
      </c>
      <c r="C74" s="40"/>
      <c r="D74" s="41"/>
      <c r="E74" s="55">
        <v>71725.929999999993</v>
      </c>
      <c r="F74" s="55">
        <v>233158</v>
      </c>
      <c r="G74" s="55">
        <v>158630.75</v>
      </c>
      <c r="H74" s="55">
        <v>32855</v>
      </c>
      <c r="I74" s="55">
        <v>42850</v>
      </c>
      <c r="J74" s="55">
        <v>28876516</v>
      </c>
      <c r="K74" s="55">
        <v>14468972.99</v>
      </c>
      <c r="L74" s="55">
        <v>8071584.5</v>
      </c>
      <c r="M74" s="55">
        <v>15517560.75</v>
      </c>
      <c r="N74" s="55">
        <v>12850649.029999999</v>
      </c>
      <c r="O74" s="55">
        <v>5726650</v>
      </c>
      <c r="P74" s="55">
        <v>2415500</v>
      </c>
      <c r="Q74" s="56" t="s">
        <v>44</v>
      </c>
      <c r="R74" s="80" t="s">
        <v>117</v>
      </c>
      <c r="T74" s="81"/>
      <c r="U74" s="81"/>
      <c r="V74" s="81"/>
    </row>
    <row r="75" spans="1:22" s="79" customFormat="1">
      <c r="A75" s="48" t="s">
        <v>118</v>
      </c>
      <c r="B75" s="48"/>
      <c r="C75" s="40"/>
      <c r="D75" s="41"/>
      <c r="E75" s="44">
        <f t="shared" ref="E75:O75" si="13">E76</f>
        <v>742406.53</v>
      </c>
      <c r="F75" s="44">
        <f t="shared" si="13"/>
        <v>254227.45</v>
      </c>
      <c r="G75" s="44">
        <f t="shared" si="13"/>
        <v>1093139.5</v>
      </c>
      <c r="H75" s="44" t="str">
        <f>H76</f>
        <v>-</v>
      </c>
      <c r="I75" s="44">
        <f>I76</f>
        <v>65989</v>
      </c>
      <c r="J75" s="44">
        <f t="shared" si="13"/>
        <v>23322049.25</v>
      </c>
      <c r="K75" s="44">
        <f t="shared" si="13"/>
        <v>24857664.34</v>
      </c>
      <c r="L75" s="44">
        <f t="shared" si="13"/>
        <v>7806505.7000000002</v>
      </c>
      <c r="M75" s="44">
        <f t="shared" si="13"/>
        <v>17026937.34</v>
      </c>
      <c r="N75" s="44">
        <f t="shared" si="13"/>
        <v>9894706.5600000005</v>
      </c>
      <c r="O75" s="44">
        <f t="shared" si="13"/>
        <v>9792100</v>
      </c>
      <c r="P75" s="44">
        <f>P76</f>
        <v>4613253.5999999996</v>
      </c>
      <c r="Q75" s="44" t="str">
        <f>Q76</f>
        <v>-</v>
      </c>
      <c r="R75" s="76" t="s">
        <v>119</v>
      </c>
      <c r="S75" s="77"/>
      <c r="T75" s="78"/>
      <c r="U75" s="78"/>
      <c r="V75" s="78"/>
    </row>
    <row r="76" spans="1:22">
      <c r="A76" s="40"/>
      <c r="B76" s="54" t="s">
        <v>120</v>
      </c>
      <c r="C76" s="40"/>
      <c r="D76" s="41"/>
      <c r="E76" s="55">
        <v>742406.53</v>
      </c>
      <c r="F76" s="55">
        <v>254227.45</v>
      </c>
      <c r="G76" s="55">
        <v>1093139.5</v>
      </c>
      <c r="H76" s="56" t="s">
        <v>44</v>
      </c>
      <c r="I76" s="55">
        <v>65989</v>
      </c>
      <c r="J76" s="55">
        <v>23322049.25</v>
      </c>
      <c r="K76" s="55">
        <v>24857664.34</v>
      </c>
      <c r="L76" s="55">
        <v>7806505.7000000002</v>
      </c>
      <c r="M76" s="55">
        <v>17026937.34</v>
      </c>
      <c r="N76" s="55">
        <v>9894706.5600000005</v>
      </c>
      <c r="O76" s="55">
        <v>9792100</v>
      </c>
      <c r="P76" s="55">
        <v>4613253.5999999996</v>
      </c>
      <c r="Q76" s="56" t="s">
        <v>44</v>
      </c>
      <c r="R76" s="80" t="s">
        <v>121</v>
      </c>
      <c r="T76" s="81"/>
      <c r="U76" s="81"/>
      <c r="V76" s="81"/>
    </row>
    <row r="77" spans="1:22">
      <c r="A77" s="48" t="s">
        <v>122</v>
      </c>
      <c r="B77" s="54"/>
      <c r="C77" s="40"/>
      <c r="D77" s="41"/>
      <c r="E77" s="86" t="s">
        <v>44</v>
      </c>
      <c r="F77" s="87" t="s">
        <v>44</v>
      </c>
      <c r="G77" s="88" t="s">
        <v>44</v>
      </c>
      <c r="H77" s="87" t="s">
        <v>44</v>
      </c>
      <c r="I77" s="87" t="s">
        <v>44</v>
      </c>
      <c r="J77" s="87" t="s">
        <v>44</v>
      </c>
      <c r="K77" s="87" t="s">
        <v>44</v>
      </c>
      <c r="L77" s="87" t="s">
        <v>44</v>
      </c>
      <c r="M77" s="87" t="s">
        <v>44</v>
      </c>
      <c r="N77" s="87" t="s">
        <v>44</v>
      </c>
      <c r="O77" s="87" t="s">
        <v>44</v>
      </c>
      <c r="P77" s="87" t="s">
        <v>44</v>
      </c>
      <c r="Q77" s="87" t="s">
        <v>44</v>
      </c>
      <c r="R77" s="76" t="s">
        <v>123</v>
      </c>
      <c r="S77" s="77"/>
      <c r="T77" s="81"/>
      <c r="U77" s="81"/>
      <c r="V77" s="81"/>
    </row>
    <row r="78" spans="1:22">
      <c r="A78" s="48" t="s">
        <v>124</v>
      </c>
      <c r="B78" s="54"/>
      <c r="C78" s="40"/>
      <c r="D78" s="41"/>
      <c r="E78" s="86" t="s">
        <v>44</v>
      </c>
      <c r="F78" s="87" t="s">
        <v>44</v>
      </c>
      <c r="G78" s="88" t="s">
        <v>44</v>
      </c>
      <c r="H78" s="87" t="s">
        <v>44</v>
      </c>
      <c r="I78" s="87" t="s">
        <v>44</v>
      </c>
      <c r="J78" s="87" t="s">
        <v>44</v>
      </c>
      <c r="K78" s="87" t="s">
        <v>44</v>
      </c>
      <c r="L78" s="87" t="s">
        <v>44</v>
      </c>
      <c r="M78" s="87" t="s">
        <v>44</v>
      </c>
      <c r="N78" s="87" t="s">
        <v>44</v>
      </c>
      <c r="O78" s="87" t="s">
        <v>44</v>
      </c>
      <c r="P78" s="87" t="s">
        <v>44</v>
      </c>
      <c r="Q78" s="87" t="s">
        <v>44</v>
      </c>
      <c r="R78" s="76" t="s">
        <v>125</v>
      </c>
      <c r="S78" s="77"/>
      <c r="T78" s="81"/>
      <c r="U78" s="81"/>
      <c r="V78" s="81"/>
    </row>
    <row r="79" spans="1:22" s="90" customFormat="1">
      <c r="A79" s="48" t="s">
        <v>126</v>
      </c>
      <c r="B79" s="40"/>
      <c r="C79" s="40"/>
      <c r="D79" s="41"/>
      <c r="E79" s="61">
        <f t="shared" ref="E79:P79" si="14">E80</f>
        <v>277843.5</v>
      </c>
      <c r="F79" s="61">
        <f t="shared" si="14"/>
        <v>52582</v>
      </c>
      <c r="G79" s="61">
        <f t="shared" si="14"/>
        <v>208661.82</v>
      </c>
      <c r="H79" s="61" t="str">
        <f>H80</f>
        <v>-</v>
      </c>
      <c r="I79" s="61">
        <f>I80</f>
        <v>63712</v>
      </c>
      <c r="J79" s="61">
        <f t="shared" si="14"/>
        <v>17243307</v>
      </c>
      <c r="K79" s="61">
        <f t="shared" si="14"/>
        <v>21676189.199999999</v>
      </c>
      <c r="L79" s="55">
        <v>1418381.58</v>
      </c>
      <c r="M79" s="61">
        <f t="shared" si="14"/>
        <v>11173305</v>
      </c>
      <c r="N79" s="61">
        <f t="shared" si="14"/>
        <v>10727586.17</v>
      </c>
      <c r="O79" s="61">
        <f t="shared" si="14"/>
        <v>11552200</v>
      </c>
      <c r="P79" s="61">
        <f t="shared" si="14"/>
        <v>4032831.84</v>
      </c>
      <c r="Q79" s="61" t="str">
        <f>Q80</f>
        <v>-</v>
      </c>
      <c r="R79" s="83" t="s">
        <v>127</v>
      </c>
      <c r="S79" s="77"/>
      <c r="T79" s="89"/>
      <c r="U79" s="89"/>
      <c r="V79" s="89"/>
    </row>
    <row r="80" spans="1:22">
      <c r="A80" s="40"/>
      <c r="B80" s="54" t="s">
        <v>128</v>
      </c>
      <c r="C80" s="40"/>
      <c r="D80" s="41"/>
      <c r="E80" s="55">
        <v>277843.5</v>
      </c>
      <c r="F80" s="55">
        <v>52582</v>
      </c>
      <c r="G80" s="55">
        <v>208661.82</v>
      </c>
      <c r="H80" s="56" t="s">
        <v>44</v>
      </c>
      <c r="I80" s="55">
        <v>63712</v>
      </c>
      <c r="J80" s="55">
        <v>17243307</v>
      </c>
      <c r="K80" s="55">
        <v>21676189.199999999</v>
      </c>
      <c r="L80" s="55">
        <v>1418381.58</v>
      </c>
      <c r="M80" s="55">
        <v>11173305</v>
      </c>
      <c r="N80" s="55">
        <v>10727586.17</v>
      </c>
      <c r="O80" s="55">
        <v>11552200</v>
      </c>
      <c r="P80" s="55">
        <v>4032831.84</v>
      </c>
      <c r="Q80" s="56" t="s">
        <v>44</v>
      </c>
      <c r="R80" s="83"/>
      <c r="S80" s="77"/>
      <c r="T80" s="81"/>
      <c r="U80" s="81"/>
      <c r="V80" s="81"/>
    </row>
    <row r="81" spans="1:22" s="90" customFormat="1">
      <c r="A81" s="91" t="s">
        <v>129</v>
      </c>
      <c r="B81" s="70"/>
      <c r="C81" s="70"/>
      <c r="D81" s="71"/>
      <c r="E81" s="92" t="s">
        <v>44</v>
      </c>
      <c r="F81" s="92" t="s">
        <v>44</v>
      </c>
      <c r="G81" s="92" t="s">
        <v>44</v>
      </c>
      <c r="H81" s="93" t="s">
        <v>44</v>
      </c>
      <c r="I81" s="92" t="s">
        <v>44</v>
      </c>
      <c r="J81" s="92" t="s">
        <v>44</v>
      </c>
      <c r="K81" s="92" t="s">
        <v>44</v>
      </c>
      <c r="L81" s="92" t="s">
        <v>44</v>
      </c>
      <c r="M81" s="92" t="s">
        <v>44</v>
      </c>
      <c r="N81" s="92" t="s">
        <v>44</v>
      </c>
      <c r="O81" s="92" t="s">
        <v>44</v>
      </c>
      <c r="P81" s="92" t="s">
        <v>44</v>
      </c>
      <c r="Q81" s="92" t="s">
        <v>44</v>
      </c>
      <c r="R81" s="94" t="s">
        <v>130</v>
      </c>
      <c r="S81" s="94"/>
      <c r="T81" s="89"/>
      <c r="U81" s="89"/>
      <c r="V81" s="89"/>
    </row>
    <row r="82" spans="1:22">
      <c r="A82" s="48"/>
      <c r="B82" s="66" t="s">
        <v>131</v>
      </c>
      <c r="C82" s="66"/>
      <c r="D82" s="66"/>
      <c r="E82" s="59"/>
      <c r="F82" s="59"/>
      <c r="G82" s="59"/>
      <c r="H82" s="59"/>
      <c r="I82" s="59"/>
      <c r="J82" s="59"/>
      <c r="K82" s="59"/>
      <c r="L82" s="59"/>
      <c r="M82" s="59"/>
      <c r="N82" s="59"/>
      <c r="O82" s="59"/>
      <c r="P82" s="59"/>
      <c r="Q82" s="59"/>
      <c r="R82" s="59"/>
      <c r="S82" s="59"/>
      <c r="T82" s="17"/>
      <c r="U82" s="17"/>
    </row>
    <row r="83" spans="1:22">
      <c r="A83" s="66"/>
      <c r="B83" s="95" t="s">
        <v>132</v>
      </c>
      <c r="C83" s="66"/>
      <c r="D83" s="66"/>
      <c r="E83" s="59"/>
      <c r="F83" s="59"/>
      <c r="G83" s="59"/>
      <c r="H83" s="59"/>
      <c r="I83" s="59"/>
      <c r="J83" s="59"/>
      <c r="K83" s="59"/>
      <c r="L83" s="59"/>
      <c r="M83" s="59"/>
      <c r="N83" s="59"/>
      <c r="O83" s="59"/>
      <c r="P83" s="59"/>
      <c r="Q83" s="59"/>
      <c r="R83" s="59"/>
      <c r="S83" s="59"/>
      <c r="T83" s="17"/>
      <c r="U83" s="17"/>
    </row>
    <row r="84" spans="1:22">
      <c r="A84" s="66"/>
      <c r="B84" s="66"/>
      <c r="C84" s="66"/>
      <c r="D84" s="66"/>
      <c r="E84" s="59"/>
      <c r="F84" s="59"/>
      <c r="G84" s="59"/>
      <c r="H84" s="59"/>
      <c r="I84" s="59"/>
      <c r="J84" s="59"/>
      <c r="K84" s="59"/>
      <c r="L84" s="59"/>
      <c r="M84" s="59"/>
      <c r="N84" s="59"/>
      <c r="O84" s="59"/>
      <c r="P84" s="59"/>
      <c r="Q84" s="59"/>
      <c r="R84" s="59"/>
      <c r="S84" s="59"/>
      <c r="T84" s="17"/>
      <c r="U84" s="17"/>
    </row>
    <row r="85" spans="1:22">
      <c r="A85" s="68"/>
      <c r="B85" s="66"/>
      <c r="C85" s="66"/>
      <c r="D85" s="66"/>
      <c r="E85" s="59"/>
      <c r="F85" s="59"/>
      <c r="G85" s="59"/>
      <c r="H85" s="59"/>
      <c r="I85" s="59"/>
      <c r="J85" s="59"/>
      <c r="K85" s="59"/>
      <c r="L85" s="59"/>
      <c r="M85" s="59"/>
      <c r="N85" s="59"/>
      <c r="O85" s="59"/>
      <c r="P85" s="59"/>
      <c r="Q85" s="59"/>
      <c r="R85" s="59"/>
      <c r="S85" s="59"/>
      <c r="T85" s="17"/>
      <c r="U85" s="17"/>
    </row>
    <row r="86" spans="1:22">
      <c r="A86" s="66"/>
      <c r="B86" s="66"/>
      <c r="C86" s="66"/>
      <c r="D86" s="66"/>
      <c r="E86" s="96"/>
      <c r="F86" s="96"/>
      <c r="G86" s="96"/>
      <c r="H86" s="96"/>
      <c r="I86" s="96"/>
      <c r="J86" s="96"/>
      <c r="K86" s="96"/>
      <c r="L86" s="96"/>
      <c r="M86" s="96"/>
      <c r="N86" s="96"/>
      <c r="O86" s="96"/>
      <c r="P86" s="96"/>
      <c r="Q86" s="96"/>
      <c r="R86" s="96"/>
      <c r="S86" s="96"/>
    </row>
    <row r="87" spans="1:22">
      <c r="A87" s="96"/>
    </row>
  </sheetData>
  <mergeCells count="18">
    <mergeCell ref="A63:D69"/>
    <mergeCell ref="E63:K63"/>
    <mergeCell ref="L63:Q63"/>
    <mergeCell ref="R63:S69"/>
    <mergeCell ref="E64:K64"/>
    <mergeCell ref="L64:Q64"/>
    <mergeCell ref="A34:D40"/>
    <mergeCell ref="E34:K34"/>
    <mergeCell ref="L34:Q34"/>
    <mergeCell ref="R34:S40"/>
    <mergeCell ref="E35:K35"/>
    <mergeCell ref="L35:Q35"/>
    <mergeCell ref="A5:D11"/>
    <mergeCell ref="E5:K5"/>
    <mergeCell ref="L5:Q5"/>
    <mergeCell ref="R5:S11"/>
    <mergeCell ref="E6:K6"/>
    <mergeCell ref="L6:Q6"/>
  </mergeCells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T-19.2</vt:lpstr>
      <vt:lpstr>'T-19.2'!Print_Area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2017-09-25T03:34:53Z</dcterms:created>
  <dcterms:modified xsi:type="dcterms:W3CDTF">2017-09-25T03:34:59Z</dcterms:modified>
</cp:coreProperties>
</file>