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2 (2)" sheetId="1" r:id="rId1"/>
  </sheets>
  <definedNames>
    <definedName name="_xlnm.Print_Area" localSheetId="0">'T-3.2 (2)'!$A$1:$R$28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E22" i="1"/>
  <c r="V22" i="1" s="1"/>
  <c r="V21" i="1"/>
  <c r="G21" i="1"/>
  <c r="E21" i="1"/>
  <c r="H20" i="1"/>
  <c r="E20" i="1" s="1"/>
  <c r="V20" i="1" s="1"/>
  <c r="G20" i="1"/>
  <c r="H19" i="1"/>
  <c r="E19" i="1" s="1"/>
  <c r="V19" i="1" s="1"/>
  <c r="G19" i="1"/>
  <c r="H18" i="1"/>
  <c r="E18" i="1" s="1"/>
  <c r="V18" i="1" s="1"/>
  <c r="G18" i="1"/>
  <c r="H17" i="1"/>
  <c r="E17" i="1" s="1"/>
  <c r="V17" i="1" s="1"/>
  <c r="G16" i="1"/>
  <c r="E16" i="1"/>
  <c r="V16" i="1" s="1"/>
  <c r="K15" i="1"/>
  <c r="G15" i="1"/>
  <c r="E15" i="1"/>
  <c r="V15" i="1" s="1"/>
  <c r="G14" i="1"/>
  <c r="E14" i="1" s="1"/>
  <c r="V14" i="1" s="1"/>
  <c r="H13" i="1"/>
  <c r="G13" i="1"/>
  <c r="E13" i="1" s="1"/>
  <c r="V13" i="1" s="1"/>
  <c r="O12" i="1"/>
  <c r="N12" i="1"/>
  <c r="M12" i="1"/>
  <c r="L12" i="1"/>
  <c r="K12" i="1"/>
  <c r="J12" i="1"/>
  <c r="I12" i="1"/>
  <c r="H12" i="1"/>
  <c r="G12" i="1"/>
  <c r="F12" i="1"/>
  <c r="E12" i="1" s="1"/>
  <c r="V12" i="1" s="1"/>
</calcChain>
</file>

<file path=xl/sharedStrings.xml><?xml version="1.0" encoding="utf-8"?>
<sst xmlns="http://schemas.openxmlformats.org/spreadsheetml/2006/main" count="105" uniqueCount="60">
  <si>
    <t>ตาราง</t>
  </si>
  <si>
    <t>โรงเรียน จำแนกตามระดับการศึกษา เป็นรายอำเภอ ปีการศึกษา 2560</t>
  </si>
  <si>
    <t xml:space="preserve">Table </t>
  </si>
  <si>
    <t>School by Level of Education and District: Academic Year 2017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</si>
  <si>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</si>
  <si>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</si>
  <si>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</si>
  <si>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</si>
  <si>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</si>
  <si>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</si>
  <si>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</si>
  <si>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</si>
  <si>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</si>
  <si>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</si>
  <si>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</si>
  <si>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</si>
  <si>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</si>
  <si>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</si>
  <si>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</si>
  <si>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</si>
  <si>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</si>
  <si>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</si>
  <si>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</si>
  <si>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</si>
  <si>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</si>
  <si>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</si>
  <si>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</si>
  <si>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</si>
  <si>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</si>
  <si>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</si>
  <si>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</si>
  <si>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เมืองสุพรรณบุรี</t>
  </si>
  <si>
    <t>-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</si>
  <si>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</si>
  <si>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</si>
  <si>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</si>
  <si>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</si>
  <si>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</si>
  <si>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</si>
  <si>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</si>
  <si>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</si>
  <si>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</si>
  <si>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</si>
  <si>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</si>
  <si>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</si>
  <si>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</si>
  <si>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</si>
  <si>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</si>
  <si>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</si>
  <si>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</si>
  <si>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</si>
  <si>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</si>
  <si>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 เขต 1,2,3</t>
  </si>
  <si>
    <t>Source: Suphanburi  Primary Educational Service Area Office, Area 1,2,3</t>
  </si>
  <si>
    <t xml:space="preserve"> 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</si>
  <si>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</si>
  <si>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</si>
  <si>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</si>
  <si>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สำนักงานศึกษาธิการจังหวัดสุพรรณบุรี</t>
  </si>
  <si>
    <t xml:space="preserve">            Suphanburi Prouincial Educational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</si>
</sst>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/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7" fontId="8" fillId="0" borderId="8" xfId="1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4" fillId="2" borderId="0" xfId="0" applyNumberFormat="1" applyFont="1" applyFill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Border="1"/>
    <xf numFmtId="0" fontId="11" fillId="0" borderId="7" xfId="0" applyFont="1" applyBorder="1"/>
    <xf numFmtId="187" fontId="11" fillId="0" borderId="8" xfId="1" applyNumberFormat="1" applyFont="1" applyBorder="1" applyAlignment="1">
      <alignment vertical="center"/>
    </xf>
    <xf numFmtId="187" fontId="11" fillId="0" borderId="8" xfId="1" applyNumberFormat="1" applyFont="1" applyBorder="1"/>
    <xf numFmtId="187" fontId="11" fillId="0" borderId="7" xfId="1" applyNumberFormat="1" applyFont="1" applyBorder="1"/>
    <xf numFmtId="187" fontId="11" fillId="0" borderId="8" xfId="1" applyNumberFormat="1" applyFont="1" applyBorder="1" applyAlignment="1">
      <alignment horizontal="right"/>
    </xf>
    <xf numFmtId="0" fontId="10" fillId="0" borderId="0" xfId="0" applyFont="1" applyBorder="1"/>
    <xf numFmtId="187" fontId="12" fillId="2" borderId="0" xfId="0" applyNumberFormat="1" applyFont="1" applyFill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1" fillId="0" borderId="11" xfId="0" applyFont="1" applyBorder="1"/>
    <xf numFmtId="187" fontId="11" fillId="0" borderId="12" xfId="1" applyNumberFormat="1" applyFont="1" applyBorder="1" applyAlignment="1">
      <alignment vertical="center"/>
    </xf>
    <xf numFmtId="187" fontId="11" fillId="0" borderId="12" xfId="1" applyNumberFormat="1" applyFont="1" applyBorder="1"/>
    <xf numFmtId="187" fontId="11" fillId="0" borderId="11" xfId="1" applyNumberFormat="1" applyFont="1" applyBorder="1"/>
    <xf numFmtId="187" fontId="11" fillId="0" borderId="12" xfId="1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35618</xdr:colOff>
      <xdr:row>8</xdr:row>
      <xdr:rowOff>45720</xdr:rowOff>
    </xdr:to>
    <xdr:grpSp>
      <xdr:nvGrpSpPr>
        <xdr:cNvPr id="2" name="Group 8"/>
        <xdr:cNvGrpSpPr/>
      </xdr:nvGrpSpPr>
      <xdr:grpSpPr>
        <a:xfrm>
          <a:off x="13777711" y="281725"/>
          <a:ext cx="518576" cy="1816565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3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4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8"/>
  <sheetViews>
    <sheetView showGridLines="0" tabSelected="1" topLeftCell="H3" zoomScale="71" zoomScaleNormal="71" zoomScaleSheetLayoutView="100" workbookViewId="0">
      <selection activeCell="O13" sqref="O13:O22"/>
    </sheetView>
  </sheetViews>
  <sheetFormatPr defaultColWidth="9.09765625" defaultRowHeight="21.75"/>
  <cols>
    <col min="1" max="1" width="1" style="6" customWidth="1"/>
    <col min="2" max="2" width="6" style="6" customWidth="1"/>
    <col min="3" max="3" width="6.19921875" style="6" customWidth="1"/>
    <col min="4" max="4" width="2.3984375" style="6" customWidth="1"/>
    <col min="5" max="9" width="12" style="6" customWidth="1"/>
    <col min="10" max="10" width="12" style="6" hidden="1" customWidth="1"/>
    <col min="11" max="12" width="12" style="6" customWidth="1"/>
    <col min="13" max="14" width="12" style="6" hidden="1" customWidth="1"/>
    <col min="15" max="15" width="12" style="6" customWidth="1"/>
    <col min="16" max="16" width="31" style="6" customWidth="1"/>
    <col min="17" max="17" width="2.19921875" style="6" customWidth="1"/>
    <col min="18" max="18" width="5" style="6" customWidth="1"/>
    <col min="19" max="21" width="9.09765625" style="6"/>
    <col min="22" max="22" width="9.09765625" style="7"/>
    <col min="23" max="16384" width="9.09765625" style="6"/>
  </cols>
  <sheetData>
    <row r="1" spans="1:22" s="1" customFormat="1">
      <c r="B1" s="1" t="s">
        <v>0</v>
      </c>
      <c r="C1" s="2">
        <v>3.2</v>
      </c>
      <c r="D1" s="1" t="s">
        <v>1</v>
      </c>
      <c r="V1" s="3"/>
    </row>
    <row r="2" spans="1:22" s="4" customFormat="1">
      <c r="B2" s="1" t="s">
        <v>2</v>
      </c>
      <c r="C2" s="2">
        <v>3.2</v>
      </c>
      <c r="D2" s="1" t="s">
        <v>3</v>
      </c>
      <c r="E2" s="1"/>
      <c r="V2" s="5"/>
    </row>
    <row r="3" spans="1:22" ht="6" customHeight="1"/>
    <row r="4" spans="1:22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3"/>
      <c r="P4" s="14"/>
    </row>
    <row r="5" spans="1:22">
      <c r="A5" s="15"/>
      <c r="B5" s="15"/>
      <c r="C5" s="15"/>
      <c r="D5" s="16"/>
      <c r="E5" s="17"/>
      <c r="F5" s="10"/>
      <c r="G5" s="18"/>
      <c r="H5" s="10"/>
      <c r="I5" s="10"/>
      <c r="J5" s="10"/>
      <c r="K5" s="10"/>
      <c r="L5" s="10"/>
      <c r="M5" s="10"/>
      <c r="N5" s="10"/>
      <c r="O5" s="19" t="s">
        <v>6</v>
      </c>
      <c r="P5" s="20"/>
    </row>
    <row r="6" spans="1:22">
      <c r="A6" s="15"/>
      <c r="B6" s="15"/>
      <c r="C6" s="15"/>
      <c r="D6" s="16"/>
      <c r="E6" s="17"/>
      <c r="F6" s="21"/>
      <c r="G6" s="22"/>
      <c r="H6" s="21"/>
      <c r="I6" s="21"/>
      <c r="J6" s="21"/>
      <c r="K6" s="23"/>
      <c r="L6" s="21"/>
      <c r="M6" s="21"/>
      <c r="N6" s="21"/>
      <c r="O6" s="21" t="s">
        <v>7</v>
      </c>
      <c r="P6" s="20"/>
    </row>
    <row r="7" spans="1:22">
      <c r="A7" s="15"/>
      <c r="B7" s="15"/>
      <c r="C7" s="15"/>
      <c r="D7" s="16"/>
      <c r="E7" s="21"/>
      <c r="F7" s="21"/>
      <c r="G7" s="22" t="s">
        <v>8</v>
      </c>
      <c r="H7" s="21" t="s">
        <v>9</v>
      </c>
      <c r="I7" s="21" t="s">
        <v>9</v>
      </c>
      <c r="J7" s="21" t="s">
        <v>10</v>
      </c>
      <c r="K7" s="21"/>
      <c r="L7" s="21" t="s">
        <v>11</v>
      </c>
      <c r="M7" s="21" t="s">
        <v>11</v>
      </c>
      <c r="N7" s="21" t="s">
        <v>6</v>
      </c>
      <c r="O7" s="21" t="s">
        <v>6</v>
      </c>
      <c r="P7" s="24" t="s">
        <v>12</v>
      </c>
    </row>
    <row r="8" spans="1:22">
      <c r="A8" s="15"/>
      <c r="B8" s="15"/>
      <c r="C8" s="15"/>
      <c r="D8" s="16"/>
      <c r="E8" s="21"/>
      <c r="F8" s="21"/>
      <c r="G8" s="22" t="s">
        <v>13</v>
      </c>
      <c r="H8" s="21" t="s">
        <v>14</v>
      </c>
      <c r="I8" s="21" t="s">
        <v>15</v>
      </c>
      <c r="J8" s="21" t="s">
        <v>13</v>
      </c>
      <c r="K8" s="21"/>
      <c r="L8" s="21" t="s">
        <v>14</v>
      </c>
      <c r="M8" s="21" t="s">
        <v>15</v>
      </c>
      <c r="N8" s="21" t="s">
        <v>14</v>
      </c>
      <c r="O8" s="21" t="s">
        <v>15</v>
      </c>
      <c r="P8" s="20"/>
    </row>
    <row r="9" spans="1:22">
      <c r="A9" s="15"/>
      <c r="B9" s="15"/>
      <c r="C9" s="15"/>
      <c r="D9" s="16"/>
      <c r="E9" s="21" t="s">
        <v>16</v>
      </c>
      <c r="F9" s="21" t="s">
        <v>17</v>
      </c>
      <c r="G9" s="22" t="s">
        <v>18</v>
      </c>
      <c r="H9" s="21" t="s">
        <v>18</v>
      </c>
      <c r="I9" s="21" t="s">
        <v>18</v>
      </c>
      <c r="J9" s="21" t="s">
        <v>19</v>
      </c>
      <c r="K9" s="21" t="s">
        <v>13</v>
      </c>
      <c r="L9" s="21" t="s">
        <v>20</v>
      </c>
      <c r="M9" s="21" t="s">
        <v>20</v>
      </c>
      <c r="N9" s="21" t="s">
        <v>21</v>
      </c>
      <c r="O9" s="17" t="s">
        <v>22</v>
      </c>
      <c r="P9" s="20"/>
    </row>
    <row r="10" spans="1:22">
      <c r="A10" s="25"/>
      <c r="B10" s="25"/>
      <c r="C10" s="25"/>
      <c r="D10" s="26"/>
      <c r="E10" s="27" t="s">
        <v>23</v>
      </c>
      <c r="F10" s="27" t="s">
        <v>24</v>
      </c>
      <c r="G10" s="27" t="s">
        <v>25</v>
      </c>
      <c r="H10" s="27" t="s">
        <v>26</v>
      </c>
      <c r="I10" s="27" t="s">
        <v>27</v>
      </c>
      <c r="J10" s="27" t="s">
        <v>25</v>
      </c>
      <c r="K10" s="27" t="s">
        <v>28</v>
      </c>
      <c r="L10" s="27" t="s">
        <v>26</v>
      </c>
      <c r="M10" s="27" t="s">
        <v>27</v>
      </c>
      <c r="N10" s="27" t="s">
        <v>29</v>
      </c>
      <c r="O10" s="28" t="s">
        <v>29</v>
      </c>
      <c r="P10" s="29"/>
    </row>
    <row r="11" spans="1:22" ht="3" customHeight="1">
      <c r="A11" s="30"/>
      <c r="B11" s="30"/>
      <c r="C11" s="30"/>
      <c r="D11" s="31"/>
      <c r="E11" s="17"/>
      <c r="F11" s="32"/>
      <c r="G11" s="17"/>
      <c r="H11" s="17"/>
      <c r="I11" s="17"/>
      <c r="J11" s="17"/>
      <c r="K11" s="17"/>
      <c r="L11" s="17"/>
      <c r="M11" s="17"/>
      <c r="N11" s="17"/>
      <c r="O11" s="22"/>
      <c r="P11" s="20"/>
    </row>
    <row r="12" spans="1:22" s="37" customFormat="1" ht="27" customHeight="1">
      <c r="A12" s="33" t="s">
        <v>30</v>
      </c>
      <c r="B12" s="33"/>
      <c r="C12" s="33"/>
      <c r="D12" s="34"/>
      <c r="E12" s="35">
        <f>F12+G12+H12+I12+J12+K12+L12+M12+N12+O12</f>
        <v>472</v>
      </c>
      <c r="F12" s="35">
        <f>SUM(F13:F22)</f>
        <v>11</v>
      </c>
      <c r="G12" s="35">
        <f>SUM(G13:G22)</f>
        <v>338</v>
      </c>
      <c r="H12" s="35">
        <f t="shared" ref="H12:O12" si="0">SUM(H13:H22)</f>
        <v>84</v>
      </c>
      <c r="I12" s="35">
        <f t="shared" si="0"/>
        <v>1</v>
      </c>
      <c r="J12" s="35">
        <f t="shared" si="0"/>
        <v>0</v>
      </c>
      <c r="K12" s="35">
        <f t="shared" si="0"/>
        <v>5</v>
      </c>
      <c r="L12" s="35">
        <f t="shared" si="0"/>
        <v>1</v>
      </c>
      <c r="M12" s="35">
        <f t="shared" si="0"/>
        <v>0</v>
      </c>
      <c r="N12" s="35">
        <f t="shared" si="0"/>
        <v>0</v>
      </c>
      <c r="O12" s="35">
        <f t="shared" si="0"/>
        <v>32</v>
      </c>
      <c r="P12" s="36" t="s">
        <v>23</v>
      </c>
      <c r="U12" s="37">
        <v>472</v>
      </c>
      <c r="V12" s="38">
        <f>U12-E12</f>
        <v>0</v>
      </c>
    </row>
    <row r="13" spans="1:22">
      <c r="A13" s="39" t="s">
        <v>31</v>
      </c>
      <c r="B13" s="40"/>
      <c r="C13" s="40"/>
      <c r="D13" s="41"/>
      <c r="E13" s="42">
        <f>F13+G13+H13+I13+O13</f>
        <v>73</v>
      </c>
      <c r="F13" s="43">
        <v>2</v>
      </c>
      <c r="G13" s="44">
        <f>45+6</f>
        <v>51</v>
      </c>
      <c r="H13" s="43">
        <f>13+1</f>
        <v>14</v>
      </c>
      <c r="I13" s="43">
        <v>1</v>
      </c>
      <c r="J13" s="43">
        <v>0</v>
      </c>
      <c r="K13" s="45" t="s">
        <v>32</v>
      </c>
      <c r="L13" s="45" t="s">
        <v>32</v>
      </c>
      <c r="M13" s="43">
        <v>0</v>
      </c>
      <c r="N13" s="43">
        <v>0</v>
      </c>
      <c r="O13" s="43">
        <v>5</v>
      </c>
      <c r="P13" s="46" t="s">
        <v>33</v>
      </c>
      <c r="U13" s="6">
        <v>73</v>
      </c>
      <c r="V13" s="47">
        <f t="shared" ref="V13:V22" si="1">U13-E13</f>
        <v>0</v>
      </c>
    </row>
    <row r="14" spans="1:22">
      <c r="A14" s="48" t="s">
        <v>34</v>
      </c>
      <c r="B14" s="40"/>
      <c r="C14" s="40"/>
      <c r="D14" s="41"/>
      <c r="E14" s="42">
        <f>F14+G14+H14+K14+O14</f>
        <v>50</v>
      </c>
      <c r="F14" s="43">
        <v>1</v>
      </c>
      <c r="G14" s="44">
        <f>33+3</f>
        <v>36</v>
      </c>
      <c r="H14" s="43">
        <v>8</v>
      </c>
      <c r="I14" s="45" t="s">
        <v>32</v>
      </c>
      <c r="J14" s="43">
        <v>0</v>
      </c>
      <c r="K14" s="43">
        <v>1</v>
      </c>
      <c r="L14" s="45" t="s">
        <v>32</v>
      </c>
      <c r="M14" s="43">
        <v>0</v>
      </c>
      <c r="N14" s="43">
        <v>0</v>
      </c>
      <c r="O14" s="43">
        <v>4</v>
      </c>
      <c r="P14" s="49" t="s">
        <v>35</v>
      </c>
      <c r="U14" s="6">
        <v>50</v>
      </c>
      <c r="V14" s="47">
        <f t="shared" si="1"/>
        <v>0</v>
      </c>
    </row>
    <row r="15" spans="1:22">
      <c r="A15" s="48" t="s">
        <v>36</v>
      </c>
      <c r="B15" s="40"/>
      <c r="C15" s="40"/>
      <c r="D15" s="41"/>
      <c r="E15" s="42">
        <f>F15+G15+H15+K15+O15</f>
        <v>41</v>
      </c>
      <c r="F15" s="43">
        <v>1</v>
      </c>
      <c r="G15" s="44">
        <f>26+2</f>
        <v>28</v>
      </c>
      <c r="H15" s="43">
        <v>8</v>
      </c>
      <c r="I15" s="45" t="s">
        <v>32</v>
      </c>
      <c r="J15" s="43">
        <v>0</v>
      </c>
      <c r="K15" s="43">
        <f>1+1</f>
        <v>2</v>
      </c>
      <c r="L15" s="45" t="s">
        <v>32</v>
      </c>
      <c r="M15" s="43">
        <v>0</v>
      </c>
      <c r="N15" s="43">
        <v>0</v>
      </c>
      <c r="O15" s="43">
        <v>2</v>
      </c>
      <c r="P15" s="49" t="s">
        <v>37</v>
      </c>
      <c r="U15" s="6">
        <v>41</v>
      </c>
      <c r="V15" s="47">
        <f t="shared" si="1"/>
        <v>0</v>
      </c>
    </row>
    <row r="16" spans="1:22">
      <c r="A16" s="48" t="s">
        <v>38</v>
      </c>
      <c r="B16" s="40"/>
      <c r="C16" s="40"/>
      <c r="D16" s="41"/>
      <c r="E16" s="42">
        <f>G16+H16+O16</f>
        <v>52</v>
      </c>
      <c r="F16" s="45" t="s">
        <v>32</v>
      </c>
      <c r="G16" s="44">
        <f>39+1</f>
        <v>40</v>
      </c>
      <c r="H16" s="43">
        <v>9</v>
      </c>
      <c r="I16" s="45" t="s">
        <v>32</v>
      </c>
      <c r="J16" s="43">
        <v>0</v>
      </c>
      <c r="K16" s="45" t="s">
        <v>32</v>
      </c>
      <c r="L16" s="45" t="s">
        <v>32</v>
      </c>
      <c r="M16" s="43">
        <v>0</v>
      </c>
      <c r="N16" s="43">
        <v>0</v>
      </c>
      <c r="O16" s="43">
        <v>3</v>
      </c>
      <c r="P16" s="49" t="s">
        <v>39</v>
      </c>
      <c r="U16" s="6">
        <v>52</v>
      </c>
      <c r="V16" s="47">
        <f t="shared" si="1"/>
        <v>0</v>
      </c>
    </row>
    <row r="17" spans="1:22">
      <c r="A17" s="48" t="s">
        <v>40</v>
      </c>
      <c r="B17" s="40"/>
      <c r="C17" s="40"/>
      <c r="D17" s="41"/>
      <c r="E17" s="42">
        <f>G17+H17+O17</f>
        <v>36</v>
      </c>
      <c r="F17" s="45" t="s">
        <v>32</v>
      </c>
      <c r="G17" s="44">
        <v>30</v>
      </c>
      <c r="H17" s="43">
        <f>2+1</f>
        <v>3</v>
      </c>
      <c r="I17" s="45" t="s">
        <v>32</v>
      </c>
      <c r="J17" s="43">
        <v>0</v>
      </c>
      <c r="K17" s="45" t="s">
        <v>32</v>
      </c>
      <c r="L17" s="45" t="s">
        <v>32</v>
      </c>
      <c r="M17" s="43">
        <v>0</v>
      </c>
      <c r="N17" s="43">
        <v>0</v>
      </c>
      <c r="O17" s="43">
        <v>3</v>
      </c>
      <c r="P17" s="49" t="s">
        <v>41</v>
      </c>
      <c r="U17" s="6">
        <v>36</v>
      </c>
      <c r="V17" s="47">
        <f t="shared" si="1"/>
        <v>0</v>
      </c>
    </row>
    <row r="18" spans="1:22">
      <c r="A18" s="48" t="s">
        <v>42</v>
      </c>
      <c r="B18" s="40"/>
      <c r="C18" s="40"/>
      <c r="D18" s="41"/>
      <c r="E18" s="42">
        <f>G18+H18+O18</f>
        <v>30</v>
      </c>
      <c r="F18" s="45" t="s">
        <v>32</v>
      </c>
      <c r="G18" s="44">
        <f>12+9</f>
        <v>21</v>
      </c>
      <c r="H18" s="43">
        <f>6+1</f>
        <v>7</v>
      </c>
      <c r="I18" s="45" t="s">
        <v>32</v>
      </c>
      <c r="J18" s="43">
        <v>0</v>
      </c>
      <c r="K18" s="45" t="s">
        <v>32</v>
      </c>
      <c r="L18" s="45" t="s">
        <v>32</v>
      </c>
      <c r="M18" s="43">
        <v>0</v>
      </c>
      <c r="N18" s="43">
        <v>0</v>
      </c>
      <c r="O18" s="43">
        <v>2</v>
      </c>
      <c r="P18" s="49" t="s">
        <v>43</v>
      </c>
      <c r="U18" s="6">
        <v>30</v>
      </c>
      <c r="V18" s="47">
        <f t="shared" si="1"/>
        <v>0</v>
      </c>
    </row>
    <row r="19" spans="1:22">
      <c r="A19" s="48" t="s">
        <v>44</v>
      </c>
      <c r="B19" s="40"/>
      <c r="C19" s="40"/>
      <c r="D19" s="41"/>
      <c r="E19" s="42">
        <f>F19+G19+H19+L19+O19</f>
        <v>69</v>
      </c>
      <c r="F19" s="43">
        <v>5</v>
      </c>
      <c r="G19" s="44">
        <f>29+16</f>
        <v>45</v>
      </c>
      <c r="H19" s="43">
        <f>12+1</f>
        <v>13</v>
      </c>
      <c r="I19" s="45" t="s">
        <v>32</v>
      </c>
      <c r="J19" s="43">
        <v>0</v>
      </c>
      <c r="K19" s="45" t="s">
        <v>32</v>
      </c>
      <c r="L19" s="43">
        <v>1</v>
      </c>
      <c r="M19" s="43">
        <v>0</v>
      </c>
      <c r="N19" s="43">
        <v>0</v>
      </c>
      <c r="O19" s="43">
        <v>5</v>
      </c>
      <c r="P19" s="49" t="s">
        <v>45</v>
      </c>
      <c r="U19" s="6">
        <v>69</v>
      </c>
      <c r="V19" s="47">
        <f t="shared" si="1"/>
        <v>0</v>
      </c>
    </row>
    <row r="20" spans="1:22">
      <c r="A20" s="48" t="s">
        <v>46</v>
      </c>
      <c r="B20" s="40"/>
      <c r="C20" s="40"/>
      <c r="D20" s="41"/>
      <c r="E20" s="42">
        <f>G20+H20+K20+O20</f>
        <v>31</v>
      </c>
      <c r="F20" s="45" t="s">
        <v>32</v>
      </c>
      <c r="G20" s="44">
        <f>21+1</f>
        <v>22</v>
      </c>
      <c r="H20" s="43">
        <f>4+1</f>
        <v>5</v>
      </c>
      <c r="I20" s="45" t="s">
        <v>32</v>
      </c>
      <c r="J20" s="43">
        <v>0</v>
      </c>
      <c r="K20" s="43">
        <v>1</v>
      </c>
      <c r="L20" s="45" t="s">
        <v>32</v>
      </c>
      <c r="M20" s="43">
        <v>0</v>
      </c>
      <c r="N20" s="43">
        <v>0</v>
      </c>
      <c r="O20" s="43">
        <v>3</v>
      </c>
      <c r="P20" s="46" t="s">
        <v>47</v>
      </c>
      <c r="U20" s="6">
        <v>31</v>
      </c>
      <c r="V20" s="47">
        <f t="shared" si="1"/>
        <v>0</v>
      </c>
    </row>
    <row r="21" spans="1:22">
      <c r="A21" s="48" t="s">
        <v>48</v>
      </c>
      <c r="B21" s="40"/>
      <c r="C21" s="40"/>
      <c r="D21" s="41"/>
      <c r="E21" s="42">
        <f>F21+G21+H21+O21</f>
        <v>64</v>
      </c>
      <c r="F21" s="43">
        <v>1</v>
      </c>
      <c r="G21" s="44">
        <f>29+21</f>
        <v>50</v>
      </c>
      <c r="H21" s="43">
        <v>9</v>
      </c>
      <c r="I21" s="45" t="s">
        <v>32</v>
      </c>
      <c r="J21" s="43">
        <v>0</v>
      </c>
      <c r="K21" s="45" t="s">
        <v>32</v>
      </c>
      <c r="L21" s="45" t="s">
        <v>32</v>
      </c>
      <c r="M21" s="43">
        <v>0</v>
      </c>
      <c r="N21" s="43">
        <v>0</v>
      </c>
      <c r="O21" s="43">
        <v>4</v>
      </c>
      <c r="P21" s="46" t="s">
        <v>49</v>
      </c>
      <c r="U21" s="6">
        <v>64</v>
      </c>
      <c r="V21" s="47">
        <f t="shared" si="1"/>
        <v>0</v>
      </c>
    </row>
    <row r="22" spans="1:22">
      <c r="A22" s="50" t="s">
        <v>50</v>
      </c>
      <c r="B22" s="51"/>
      <c r="C22" s="51"/>
      <c r="D22" s="52"/>
      <c r="E22" s="53">
        <f>F22+G22+H22+K22+O22</f>
        <v>26</v>
      </c>
      <c r="F22" s="54">
        <v>1</v>
      </c>
      <c r="G22" s="55">
        <v>15</v>
      </c>
      <c r="H22" s="54">
        <f>6+2</f>
        <v>8</v>
      </c>
      <c r="I22" s="56" t="s">
        <v>32</v>
      </c>
      <c r="J22" s="54">
        <v>0</v>
      </c>
      <c r="K22" s="54">
        <v>1</v>
      </c>
      <c r="L22" s="56" t="s">
        <v>32</v>
      </c>
      <c r="M22" s="54">
        <v>0</v>
      </c>
      <c r="N22" s="54">
        <v>0</v>
      </c>
      <c r="O22" s="54">
        <v>1</v>
      </c>
      <c r="P22" s="50" t="s">
        <v>51</v>
      </c>
      <c r="U22" s="6">
        <v>26</v>
      </c>
      <c r="V22" s="47">
        <f t="shared" si="1"/>
        <v>0</v>
      </c>
    </row>
    <row r="23" spans="1:22" ht="13.5" customHeight="1">
      <c r="A23" s="4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6"/>
    </row>
    <row r="24" spans="1:22" s="48" customFormat="1" ht="19.5">
      <c r="A24" s="57"/>
      <c r="B24" s="48" t="s">
        <v>52</v>
      </c>
      <c r="E24" s="57"/>
      <c r="F24" s="57"/>
      <c r="G24" s="57"/>
      <c r="H24" s="57"/>
      <c r="I24" s="57"/>
      <c r="J24" s="57"/>
      <c r="K24" s="48" t="s">
        <v>53</v>
      </c>
      <c r="L24" s="57"/>
      <c r="M24" s="57"/>
      <c r="N24" s="57"/>
      <c r="O24" s="57"/>
      <c r="P24" s="57"/>
      <c r="V24" s="58"/>
    </row>
    <row r="25" spans="1:22" s="48" customFormat="1" ht="19.5">
      <c r="A25" s="57"/>
      <c r="B25" s="48" t="s">
        <v>54</v>
      </c>
      <c r="E25" s="57"/>
      <c r="F25" s="57"/>
      <c r="G25" s="57"/>
      <c r="H25" s="57"/>
      <c r="I25" s="57"/>
      <c r="J25" s="57"/>
      <c r="K25" s="48" t="s">
        <v>55</v>
      </c>
      <c r="L25" s="57"/>
      <c r="M25" s="57"/>
      <c r="N25" s="57"/>
      <c r="O25" s="57"/>
      <c r="P25" s="57"/>
      <c r="V25" s="58"/>
    </row>
    <row r="26" spans="1:22" s="48" customFormat="1" ht="19.5">
      <c r="A26" s="57"/>
      <c r="B26" s="48" t="s">
        <v>56</v>
      </c>
      <c r="E26" s="57"/>
      <c r="F26" s="57"/>
      <c r="G26" s="57"/>
      <c r="H26" s="57"/>
      <c r="I26" s="57"/>
      <c r="J26" s="57"/>
      <c r="K26" s="48" t="s">
        <v>57</v>
      </c>
      <c r="L26" s="57"/>
      <c r="M26" s="57"/>
      <c r="N26" s="57"/>
      <c r="O26" s="57"/>
      <c r="P26" s="57"/>
      <c r="V26" s="58"/>
    </row>
    <row r="27" spans="1:22" ht="18.75" customHeight="1">
      <c r="A27" s="57"/>
      <c r="B27" s="48" t="s">
        <v>58</v>
      </c>
      <c r="E27" s="57"/>
      <c r="F27" s="57"/>
      <c r="G27" s="57"/>
      <c r="H27" s="57"/>
      <c r="I27" s="57"/>
      <c r="J27" s="57"/>
      <c r="K27" s="48" t="s">
        <v>59</v>
      </c>
      <c r="L27" s="57"/>
      <c r="M27" s="57"/>
      <c r="N27" s="57"/>
      <c r="O27" s="57"/>
      <c r="P27" s="57"/>
    </row>
    <row r="28" spans="1:22">
      <c r="A28" s="57"/>
      <c r="B28" s="48"/>
      <c r="C28" s="48"/>
      <c r="D28" s="48"/>
      <c r="E28" s="57"/>
      <c r="F28" s="57"/>
      <c r="G28" s="57"/>
      <c r="H28" s="57"/>
      <c r="I28" s="57"/>
      <c r="J28" s="57"/>
      <c r="L28" s="57"/>
      <c r="M28" s="57"/>
      <c r="N28" s="57"/>
      <c r="O28" s="57"/>
      <c r="P28" s="57"/>
    </row>
  </sheetData>
  <mergeCells count="3">
    <mergeCell ref="A4:D10"/>
    <mergeCell ref="F4:O4"/>
    <mergeCell ref="A12:D12"/>
  </mergeCells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 (2)</vt:lpstr>
      <vt:lpstr>'T-3.2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2018-10-31T02:20:14Z</dcterms:created>
  <dcterms:modified xsi:type="dcterms:W3CDTF">2018-10-31T02:20:35Z</dcterms:modified>
</cp:coreProperties>
</file>