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9\"/>
    </mc:Choice>
  </mc:AlternateContent>
  <bookViews>
    <workbookView xWindow="120" yWindow="165" windowWidth="9720" windowHeight="5910" tabRatio="656"/>
  </bookViews>
  <sheets>
    <sheet name="T-19.2(158-159)" sheetId="25" r:id="rId1"/>
  </sheets>
  <calcPr calcId="162913"/>
</workbook>
</file>

<file path=xl/calcChain.xml><?xml version="1.0" encoding="utf-8"?>
<calcChain xmlns="http://schemas.openxmlformats.org/spreadsheetml/2006/main">
  <c r="G21" i="25" l="1"/>
  <c r="M14" i="25"/>
  <c r="N14" i="25"/>
  <c r="Q36" i="25"/>
  <c r="P25" i="25"/>
  <c r="Q25" i="25"/>
  <c r="O25" i="25"/>
  <c r="P21" i="25"/>
  <c r="Q21" i="25"/>
  <c r="O21" i="25"/>
  <c r="P14" i="25"/>
  <c r="Q14" i="25"/>
  <c r="O14" i="25"/>
  <c r="M36" i="25"/>
  <c r="N36" i="25"/>
  <c r="O36" i="25"/>
  <c r="P36" i="25"/>
  <c r="L36" i="25"/>
  <c r="M29" i="25"/>
  <c r="N29" i="25"/>
  <c r="O29" i="25"/>
  <c r="P29" i="25"/>
  <c r="Q29" i="25"/>
  <c r="L29" i="25"/>
  <c r="M25" i="25"/>
  <c r="N25" i="25"/>
  <c r="L25" i="25"/>
  <c r="M21" i="25"/>
  <c r="N21" i="25"/>
  <c r="L21" i="25"/>
  <c r="L14" i="25"/>
  <c r="F42" i="25"/>
  <c r="G42" i="25"/>
  <c r="I42" i="25"/>
  <c r="J42" i="25"/>
  <c r="K42" i="25"/>
  <c r="L42" i="25"/>
  <c r="M42" i="25"/>
  <c r="N42" i="25"/>
  <c r="O42" i="25"/>
  <c r="P42" i="25"/>
  <c r="E42" i="25"/>
  <c r="F36" i="25"/>
  <c r="G36" i="25"/>
  <c r="H36" i="25"/>
  <c r="I36" i="25"/>
  <c r="J36" i="25"/>
  <c r="K36" i="25"/>
  <c r="E36" i="25"/>
  <c r="F29" i="25"/>
  <c r="G29" i="25"/>
  <c r="H29" i="25"/>
  <c r="I29" i="25"/>
  <c r="J29" i="25"/>
  <c r="K29" i="25"/>
  <c r="E29" i="25"/>
  <c r="F25" i="25"/>
  <c r="G25" i="25"/>
  <c r="H25" i="25"/>
  <c r="I25" i="25"/>
  <c r="J25" i="25"/>
  <c r="K25" i="25"/>
  <c r="E25" i="25"/>
  <c r="F21" i="25"/>
  <c r="H21" i="25"/>
  <c r="I21" i="25"/>
  <c r="J21" i="25"/>
  <c r="K21" i="25"/>
  <c r="E21" i="25"/>
  <c r="E19" i="25"/>
  <c r="G14" i="25"/>
  <c r="H14" i="25"/>
  <c r="I14" i="25"/>
  <c r="J14" i="25"/>
  <c r="K14" i="25"/>
  <c r="F14" i="25"/>
  <c r="E14" i="25"/>
  <c r="G44" i="25" l="1"/>
  <c r="F46" i="25"/>
  <c r="G46" i="25"/>
  <c r="I46" i="25"/>
  <c r="J46" i="25"/>
  <c r="L46" i="25"/>
  <c r="M46" i="25"/>
  <c r="O46" i="25"/>
  <c r="P46" i="25"/>
  <c r="E46" i="25"/>
  <c r="F44" i="25"/>
  <c r="I44" i="25"/>
  <c r="J44" i="25"/>
  <c r="K44" i="25"/>
  <c r="L44" i="25"/>
  <c r="M44" i="25"/>
  <c r="N44" i="25"/>
  <c r="O44" i="25"/>
  <c r="P44" i="25"/>
  <c r="Q44" i="25"/>
  <c r="Q13" i="25" s="1"/>
  <c r="E44" i="25"/>
  <c r="F19" i="25"/>
  <c r="G19" i="25"/>
  <c r="H19" i="25"/>
  <c r="H13" i="25" s="1"/>
  <c r="I19" i="25"/>
  <c r="J19" i="25"/>
  <c r="K19" i="25"/>
  <c r="L19" i="25"/>
  <c r="M19" i="25"/>
  <c r="N19" i="25"/>
  <c r="O19" i="25"/>
  <c r="P19" i="25"/>
  <c r="N13" i="25" l="1"/>
  <c r="J13" i="25"/>
  <c r="G13" i="25"/>
  <c r="I13" i="25"/>
  <c r="O13" i="25"/>
  <c r="K13" i="25"/>
  <c r="F13" i="25"/>
  <c r="E13" i="25"/>
  <c r="M13" i="25"/>
  <c r="P13" i="25"/>
  <c r="L13" i="25"/>
</calcChain>
</file>

<file path=xl/sharedStrings.xml><?xml version="1.0" encoding="utf-8"?>
<sst xmlns="http://schemas.openxmlformats.org/spreadsheetml/2006/main" count="152" uniqueCount="109">
  <si>
    <t>Total</t>
  </si>
  <si>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</si>
  <si>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</si>
  <si>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</si>
  <si>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</si>
  <si>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</si>
  <si>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</si>
  <si>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</si>
  <si>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</si>
  <si>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</si>
  <si>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</si>
  <si>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</si>
  <si>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</si>
  <si>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</si>
  <si>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</si>
  <si>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</si>
  <si>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</si>
  <si>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</si>
  <si>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</si>
  <si>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</si>
  <si>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</si>
  <si>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</si>
  <si>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</si>
  <si>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</si>
  <si>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Table</t>
  </si>
  <si>
    <t>(บาท  Baht)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</si>
  <si>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</si>
  <si>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</si>
  <si>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</si>
  <si>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</si>
  <si>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</si>
  <si>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</si>
  <si>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</si>
  <si>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</si>
  <si>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</si>
  <si>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</si>
  <si>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</si>
  <si>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</si>
  <si>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</si>
  <si>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</si>
  <si>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</si>
  <si>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</si>
  <si>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-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</si>
  <si>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</si>
  <si>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</si>
  <si>
    <t xml:space="preserve">     ที่มา:  สำนักงานส่งเสริมการปกครองท้องถิ่นจังหวัด ตรัง</t>
  </si>
  <si>
    <t xml:space="preserve"> Source:   Trang Provincial Office of Local Administration</t>
  </si>
  <si>
    <t>อำเภอกันตัง</t>
  </si>
  <si>
    <t>อำเภอย่านตาขาว</t>
  </si>
  <si>
    <t>อำเภอปะเหลียน</t>
  </si>
  <si>
    <t>อำเภอสิเกา</t>
  </si>
  <si>
    <t>อำเภอวังวิเศษ</t>
  </si>
  <si>
    <t>อำเภอนาโยง</t>
  </si>
  <si>
    <t>อำเภอรัษฎา</t>
  </si>
  <si>
    <t>เทศบาลนครตรัง</t>
  </si>
  <si>
    <t>เทศบาลตำบลคลองเต็ง</t>
  </si>
  <si>
    <t>เทศบาลตำบลโคกหล่อ</t>
  </si>
  <si>
    <t>เทศบาลตำบลนาตาล่วง</t>
  </si>
  <si>
    <t>เทศบาลเมืองกันตัง</t>
  </si>
  <si>
    <t>เทศบาลตำบลย่านตาขาว</t>
  </si>
  <si>
    <t xml:space="preserve">เทศบาลตำบลควนโพธิ์   </t>
  </si>
  <si>
    <t>เทศบาลตำบลทุ่งกระบือ</t>
  </si>
  <si>
    <t>เทศบาลตำบลท่าข้าม</t>
  </si>
  <si>
    <t>เทศบาลตำบลทุ่งยาว</t>
  </si>
  <si>
    <t>เทศบาลตำบลท่าพญา</t>
  </si>
  <si>
    <t xml:space="preserve"> เทศบาลตำบลควนกุน  </t>
  </si>
  <si>
    <t xml:space="preserve"> เทศบาลตำบลนาเมืองเพชร</t>
  </si>
  <si>
    <t xml:space="preserve"> เทศบาลตำบลสิเกา</t>
  </si>
  <si>
    <t xml:space="preserve">  อำเภอห้วยยอด</t>
  </si>
  <si>
    <t>Huai Yot District</t>
  </si>
  <si>
    <t>เทศบาลตำบลห้วยยอด</t>
  </si>
  <si>
    <t xml:space="preserve">     Huai Yot Sub district Municipality</t>
  </si>
  <si>
    <t>เทศบาลตำบลนาวง</t>
  </si>
  <si>
    <t xml:space="preserve">     Na Wong Sub district Municipality</t>
  </si>
  <si>
    <t>เทศบาลตำบลลำภูรา</t>
  </si>
  <si>
    <t xml:space="preserve">     Lum Phu Ra Sub district Municipality</t>
  </si>
  <si>
    <t>เทศบาลตำบลท่างิ้ว</t>
  </si>
  <si>
    <t xml:space="preserve"> Tha  Ngio Sub district Municipality</t>
  </si>
  <si>
    <t>เทศบาลตำบลห้วยนาง</t>
  </si>
  <si>
    <t xml:space="preserve">     Huai  Nang Sub district Municipality</t>
  </si>
  <si>
    <t>Wang Wiset District</t>
  </si>
  <si>
    <t>เทศบาลตำบลวังวิเศษ</t>
  </si>
  <si>
    <t xml:space="preserve">     Wang Wiset Sub district Municipality</t>
  </si>
  <si>
    <t>Ratsada  District</t>
  </si>
  <si>
    <t xml:space="preserve"> เทศบาลตำบลคลองปาง</t>
  </si>
  <si>
    <t xml:space="preserve">     Khlong Pang  Sub district Municipality</t>
  </si>
  <si>
    <t>Mueang  Trang  District</t>
  </si>
  <si>
    <t xml:space="preserve">   Trang City Municipality</t>
  </si>
  <si>
    <t>Khlong Teng Sub district Municipality</t>
  </si>
  <si>
    <t xml:space="preserve">   Khok  Lo  Sub district Municipality</t>
  </si>
  <si>
    <t xml:space="preserve">   Na Ta Luang Sub district Municipality</t>
  </si>
  <si>
    <t>Kantang District</t>
  </si>
  <si>
    <t xml:space="preserve">   Kantang Town Municipality</t>
  </si>
  <si>
    <t>Yan Ta Khao District</t>
  </si>
  <si>
    <t xml:space="preserve">  Yan Ta Khao Sub district Municipality </t>
  </si>
  <si>
    <t xml:space="preserve">   Kuanpo Sub district Municipality </t>
  </si>
  <si>
    <t xml:space="preserve">   Thung Kra Bue Sub district Municipality </t>
  </si>
  <si>
    <t>Palian District</t>
  </si>
  <si>
    <t xml:space="preserve">     Tha Kham Sub district Municipality</t>
  </si>
  <si>
    <t xml:space="preserve">     Thung Yao Sub district Municipality</t>
  </si>
  <si>
    <t xml:space="preserve">     Tha Paya Sub district Municipality</t>
  </si>
  <si>
    <t>Sikao District</t>
  </si>
  <si>
    <t xml:space="preserve">    Kuan Kun Sub district Municipality</t>
  </si>
  <si>
    <t>Na Mueang PhetSub district Municipality</t>
  </si>
  <si>
    <t xml:space="preserve">    Sikao Sub district Municipality</t>
  </si>
  <si>
    <t>เทศบาลตำบลนาโยงเหนือ</t>
  </si>
  <si>
    <t>Na Yong  District</t>
  </si>
  <si>
    <t xml:space="preserve">     Na Yong  Sub district Municipality</t>
  </si>
  <si>
    <t xml:space="preserve">   อำเภอเมืองตรัง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</si>
</sst>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color theme="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8" xfId="0" applyFont="1" applyBorder="1"/>
    <xf numFmtId="0" fontId="6" fillId="0" borderId="8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Alignment="1">
      <alignment horizontal="left" indent="1"/>
    </xf>
    <xf numFmtId="4" fontId="4" fillId="0" borderId="0" xfId="0" applyNumberFormat="1" applyFont="1"/>
    <xf numFmtId="4" fontId="7" fillId="0" borderId="3" xfId="0" applyNumberFormat="1" applyFont="1" applyBorder="1" applyAlignment="1"/>
    <xf numFmtId="4" fontId="6" fillId="0" borderId="15" xfId="0" applyNumberFormat="1" applyFont="1" applyBorder="1" applyAlignment="1"/>
    <xf numFmtId="4" fontId="6" fillId="0" borderId="15" xfId="0" applyNumberFormat="1" applyFont="1" applyBorder="1" applyAlignment="1">
      <alignment horizontal="right"/>
    </xf>
    <xf numFmtId="4" fontId="6" fillId="0" borderId="16" xfId="0" applyNumberFormat="1" applyFont="1" applyBorder="1" applyAlignment="1"/>
    <xf numFmtId="4" fontId="6" fillId="0" borderId="16" xfId="0" applyNumberFormat="1" applyFont="1" applyBorder="1" applyAlignment="1">
      <alignment horizontal="right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5" xfId="0" applyFont="1" applyBorder="1"/>
    <xf numFmtId="0" fontId="6" fillId="0" borderId="4" xfId="0" applyFont="1" applyBorder="1"/>
    <xf numFmtId="0" fontId="2" fillId="0" borderId="0" xfId="0" applyFont="1"/>
    <xf numFmtId="0" fontId="8" fillId="0" borderId="0" xfId="0" applyFont="1"/>
    <xf numFmtId="4" fontId="7" fillId="0" borderId="3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4" fontId="7" fillId="0" borderId="8" xfId="0" applyNumberFormat="1" applyFont="1" applyBorder="1" applyAlignment="1"/>
    <xf numFmtId="4" fontId="7" fillId="0" borderId="8" xfId="0" applyNumberFormat="1" applyFont="1" applyBorder="1" applyAlignment="1">
      <alignment horizontal="right"/>
    </xf>
    <xf numFmtId="4" fontId="6" fillId="0" borderId="8" xfId="0" applyNumberFormat="1" applyFont="1" applyBorder="1" applyAlignment="1"/>
    <xf numFmtId="4" fontId="6" fillId="0" borderId="8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2" fillId="0" borderId="8" xfId="0" applyFont="1" applyBorder="1"/>
    <xf numFmtId="0" fontId="3" fillId="0" borderId="14" xfId="0" applyFont="1" applyBorder="1" applyAlignment="1"/>
    <xf numFmtId="187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Alignment="1">
      <alignment horizontal="left"/>
    </xf>
    <xf numFmtId="187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134693</xdr:colOff>
      <xdr:row>0</xdr:row>
      <xdr:rowOff>67347</xdr:rowOff>
    </xdr:from>
    <xdr:to>
      <xdr:col>22</xdr:col>
      <xdr:colOff>327117</xdr:colOff>
      <xdr:row>34</xdr:row>
      <xdr:rowOff>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20849163" y="67347"/>
          <a:ext cx="1058333" cy="9880986"/>
          <a:chOff x="997" y="0"/>
          <a:chExt cx="68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163560</xdr:colOff>
      <xdr:row>34</xdr:row>
      <xdr:rowOff>48105</xdr:rowOff>
    </xdr:from>
    <xdr:to>
      <xdr:col>22</xdr:col>
      <xdr:colOff>81298</xdr:colOff>
      <xdr:row>68</xdr:row>
      <xdr:rowOff>230908</xdr:rowOff>
    </xdr:to>
    <xdr:grpSp>
      <xdr:nvGrpSpPr>
        <xdr:cNvPr id="6" name="Group 117"/>
        <xdr:cNvGrpSpPr>
          <a:grpSpLocks/>
        </xdr:cNvGrpSpPr>
      </xdr:nvGrpSpPr>
      <xdr:grpSpPr bwMode="auto">
        <a:xfrm>
          <a:off x="20878030" y="9996438"/>
          <a:ext cx="783647" cy="10121515"/>
          <a:chOff x="996" y="0"/>
          <a:chExt cx="55" cy="70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159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tabSelected="1" topLeftCell="A30" zoomScale="99" zoomScaleNormal="99" workbookViewId="0">
      <selection activeCell="G44" sqref="G44"/>
    </sheetView>
  </sheetViews>
  <sheetFormatPr defaultColWidth="9.09765625" defaultRowHeight="18.75"/>
  <cols>
    <col min="1" max="1" width="1.3984375" style="4" customWidth="1"/>
    <col min="2" max="2" width="8.09765625" style="4" customWidth="1"/>
    <col min="3" max="3" width="6.69921875" style="4" customWidth="1"/>
    <col min="4" max="4" width="9" style="4" customWidth="1"/>
    <col min="5" max="5" width="14.8984375" style="4" customWidth="1"/>
    <col min="6" max="6" width="12.3984375" style="4" customWidth="1"/>
    <col min="7" max="7" width="12.59765625" style="4" customWidth="1"/>
    <col min="8" max="8" width="11.09765625" style="4" customWidth="1"/>
    <col min="9" max="9" width="10.8984375" style="4" customWidth="1"/>
    <col min="10" max="10" width="13.59765625" style="4" customWidth="1"/>
    <col min="11" max="11" width="12.09765625" style="4" customWidth="1"/>
    <col min="12" max="12" width="12.69921875" style="4" customWidth="1"/>
    <col min="13" max="13" width="11.8984375" style="4" customWidth="1"/>
    <col min="14" max="14" width="12.09765625" style="4" customWidth="1"/>
    <col min="15" max="15" width="13.59765625" style="4" bestFit="1" customWidth="1"/>
    <col min="16" max="16" width="11.296875" style="4" customWidth="1"/>
    <col min="17" max="17" width="11.09765625" style="4" customWidth="1"/>
    <col min="18" max="18" width="7.59765625" style="4" customWidth="1"/>
    <col min="19" max="19" width="14.69921875" style="4" customWidth="1"/>
    <col min="20" max="20" width="2.296875" style="4" customWidth="1"/>
    <col min="21" max="21" width="7.09765625" style="4" customWidth="1"/>
    <col min="22" max="16384" width="9.09765625" style="4"/>
  </cols>
  <sheetData>
    <row r="1" spans="1:23" s="1" customFormat="1" ht="21" customHeight="1">
      <c r="B1" s="65" t="s">
        <v>2</v>
      </c>
      <c r="C1" s="66">
        <v>19.2</v>
      </c>
      <c r="D1" s="65" t="s">
        <v>43</v>
      </c>
      <c r="E1" s="67"/>
      <c r="F1" s="67"/>
      <c r="G1" s="67"/>
      <c r="H1" s="67"/>
      <c r="I1" s="67"/>
      <c r="J1" s="67"/>
      <c r="K1" s="67"/>
      <c r="L1" s="67"/>
      <c r="M1" s="67"/>
    </row>
    <row r="2" spans="1:23" s="2" customFormat="1" ht="21" customHeight="1">
      <c r="B2" s="67" t="s">
        <v>24</v>
      </c>
      <c r="C2" s="66">
        <v>19.2</v>
      </c>
      <c r="D2" s="68" t="s">
        <v>44</v>
      </c>
      <c r="E2" s="69"/>
      <c r="F2" s="69"/>
      <c r="G2" s="69"/>
      <c r="H2" s="69"/>
      <c r="I2" s="69"/>
      <c r="J2" s="69"/>
      <c r="K2" s="69"/>
      <c r="L2" s="69"/>
      <c r="M2" s="69"/>
    </row>
    <row r="3" spans="1:23" s="2" customFormat="1" ht="22.5" customHeight="1">
      <c r="B3" s="62"/>
      <c r="C3" s="61"/>
      <c r="D3" s="63"/>
      <c r="E3" s="64"/>
      <c r="F3" s="64"/>
      <c r="G3" s="64"/>
      <c r="H3" s="64"/>
      <c r="I3" s="64"/>
      <c r="J3" s="64"/>
      <c r="K3" s="64"/>
      <c r="L3" s="64"/>
      <c r="S3" s="3" t="s">
        <v>25</v>
      </c>
    </row>
    <row r="4" spans="1:23" ht="6" hidden="1" customHeight="1"/>
    <row r="5" spans="1:23" s="10" customFormat="1" ht="21" customHeight="1">
      <c r="A5" s="72" t="s">
        <v>12</v>
      </c>
      <c r="B5" s="72"/>
      <c r="C5" s="72"/>
      <c r="D5" s="73"/>
      <c r="E5" s="78" t="s">
        <v>13</v>
      </c>
      <c r="F5" s="79"/>
      <c r="G5" s="79"/>
      <c r="H5" s="79"/>
      <c r="I5" s="79"/>
      <c r="J5" s="79"/>
      <c r="K5" s="80"/>
      <c r="L5" s="81" t="s">
        <v>14</v>
      </c>
      <c r="M5" s="82"/>
      <c r="N5" s="82"/>
      <c r="O5" s="82"/>
      <c r="P5" s="82"/>
      <c r="Q5" s="82"/>
      <c r="R5" s="83" t="s">
        <v>23</v>
      </c>
      <c r="S5" s="84"/>
      <c r="T5" s="27"/>
      <c r="U5" s="27"/>
    </row>
    <row r="6" spans="1:23" s="10" customFormat="1" ht="21" customHeight="1">
      <c r="A6" s="74"/>
      <c r="B6" s="74"/>
      <c r="C6" s="74"/>
      <c r="D6" s="75"/>
      <c r="E6" s="88" t="s">
        <v>7</v>
      </c>
      <c r="F6" s="76"/>
      <c r="G6" s="76"/>
      <c r="H6" s="76"/>
      <c r="I6" s="76"/>
      <c r="J6" s="76"/>
      <c r="K6" s="77"/>
      <c r="L6" s="89" t="s">
        <v>15</v>
      </c>
      <c r="M6" s="90"/>
      <c r="N6" s="90"/>
      <c r="O6" s="90"/>
      <c r="P6" s="90"/>
      <c r="Q6" s="90"/>
      <c r="R6" s="85"/>
      <c r="S6" s="86"/>
    </row>
    <row r="7" spans="1:23" s="10" customFormat="1" ht="21" customHeight="1">
      <c r="A7" s="74"/>
      <c r="B7" s="74"/>
      <c r="C7" s="74"/>
      <c r="D7" s="75"/>
      <c r="E7" s="24"/>
      <c r="F7" s="24" t="s">
        <v>18</v>
      </c>
      <c r="G7" s="24"/>
      <c r="H7" s="24"/>
      <c r="I7" s="24"/>
      <c r="K7" s="25"/>
      <c r="L7" s="26"/>
      <c r="M7" s="26"/>
      <c r="N7" s="26"/>
      <c r="O7" s="26"/>
      <c r="P7" s="26"/>
      <c r="Q7" s="26"/>
      <c r="R7" s="85"/>
      <c r="S7" s="86"/>
      <c r="V7" s="18"/>
      <c r="W7" s="18"/>
    </row>
    <row r="8" spans="1:23" s="10" customFormat="1" ht="21" customHeight="1">
      <c r="A8" s="74"/>
      <c r="B8" s="74"/>
      <c r="C8" s="74"/>
      <c r="D8" s="75"/>
      <c r="E8" s="24" t="s">
        <v>4</v>
      </c>
      <c r="F8" s="24" t="s">
        <v>30</v>
      </c>
      <c r="G8" s="24" t="s">
        <v>5</v>
      </c>
      <c r="H8" s="24" t="s">
        <v>6</v>
      </c>
      <c r="I8" s="24" t="s">
        <v>19</v>
      </c>
      <c r="J8" s="26" t="s">
        <v>10</v>
      </c>
      <c r="K8" s="24" t="s">
        <v>3</v>
      </c>
      <c r="L8" s="26" t="s">
        <v>21</v>
      </c>
      <c r="M8" s="26" t="s">
        <v>26</v>
      </c>
      <c r="N8" s="26" t="s">
        <v>27</v>
      </c>
      <c r="O8" s="26" t="s">
        <v>28</v>
      </c>
      <c r="P8" s="26" t="s">
        <v>29</v>
      </c>
      <c r="Q8" s="26" t="s">
        <v>33</v>
      </c>
      <c r="R8" s="85"/>
      <c r="S8" s="86"/>
      <c r="V8" s="18"/>
      <c r="W8" s="18"/>
    </row>
    <row r="9" spans="1:23" s="10" customFormat="1" ht="21" customHeight="1">
      <c r="A9" s="74"/>
      <c r="B9" s="74"/>
      <c r="C9" s="74"/>
      <c r="D9" s="75"/>
      <c r="E9" s="20" t="s">
        <v>17</v>
      </c>
      <c r="F9" s="24" t="s">
        <v>31</v>
      </c>
      <c r="G9" s="20" t="s">
        <v>8</v>
      </c>
      <c r="H9" s="19" t="s">
        <v>32</v>
      </c>
      <c r="I9" s="20" t="s">
        <v>9</v>
      </c>
      <c r="J9" s="21" t="s">
        <v>11</v>
      </c>
      <c r="K9" s="20" t="s">
        <v>1</v>
      </c>
      <c r="L9" s="21" t="s">
        <v>16</v>
      </c>
      <c r="M9" s="21" t="s">
        <v>34</v>
      </c>
      <c r="N9" s="21" t="s">
        <v>35</v>
      </c>
      <c r="O9" s="21" t="s">
        <v>36</v>
      </c>
      <c r="P9" s="21" t="s">
        <v>11</v>
      </c>
      <c r="Q9" s="20" t="s">
        <v>1</v>
      </c>
      <c r="R9" s="85"/>
      <c r="S9" s="86"/>
      <c r="V9" s="18"/>
      <c r="W9" s="18"/>
    </row>
    <row r="10" spans="1:23" s="10" customFormat="1" ht="21" customHeight="1">
      <c r="A10" s="74"/>
      <c r="B10" s="74"/>
      <c r="C10" s="74"/>
      <c r="D10" s="75"/>
      <c r="E10" s="20" t="s">
        <v>20</v>
      </c>
      <c r="F10" s="29" t="s">
        <v>40</v>
      </c>
      <c r="G10" s="13"/>
      <c r="H10" s="29" t="s">
        <v>41</v>
      </c>
      <c r="I10" s="32"/>
      <c r="J10" s="13"/>
      <c r="K10" s="14"/>
      <c r="L10" s="20" t="s">
        <v>37</v>
      </c>
      <c r="M10" s="14"/>
      <c r="N10" s="13"/>
      <c r="O10" s="14"/>
      <c r="P10" s="13"/>
      <c r="Q10" s="15"/>
      <c r="R10" s="86"/>
      <c r="S10" s="86"/>
      <c r="V10" s="28"/>
      <c r="W10" s="28"/>
    </row>
    <row r="11" spans="1:23" s="10" customFormat="1" ht="21" customHeight="1">
      <c r="A11" s="76"/>
      <c r="B11" s="76"/>
      <c r="C11" s="76"/>
      <c r="D11" s="77"/>
      <c r="E11" s="22" t="s">
        <v>20</v>
      </c>
      <c r="F11" s="23" t="s">
        <v>39</v>
      </c>
      <c r="G11" s="48"/>
      <c r="H11" s="46" t="s">
        <v>38</v>
      </c>
      <c r="I11" s="47"/>
      <c r="J11" s="48"/>
      <c r="K11" s="16"/>
      <c r="L11" s="48"/>
      <c r="M11" s="16"/>
      <c r="N11" s="48"/>
      <c r="O11" s="16"/>
      <c r="P11" s="48"/>
      <c r="Q11" s="49"/>
      <c r="R11" s="87"/>
      <c r="S11" s="87"/>
      <c r="T11" s="16"/>
      <c r="U11" s="16"/>
      <c r="V11" s="18"/>
      <c r="W11" s="18"/>
    </row>
    <row r="12" spans="1:23" s="10" customFormat="1" ht="3" customHeight="1">
      <c r="A12" s="11"/>
      <c r="B12" s="11"/>
      <c r="C12" s="11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1"/>
      <c r="V12" s="14"/>
      <c r="W12" s="14"/>
    </row>
    <row r="13" spans="1:23" s="10" customFormat="1" ht="26.1" customHeight="1">
      <c r="A13" s="43"/>
      <c r="B13" s="43"/>
      <c r="C13" s="43" t="s">
        <v>22</v>
      </c>
      <c r="D13" s="44"/>
      <c r="E13" s="52">
        <f>SUM(E14+E21+E19+E25+E29+E36+E42+E44+E46)</f>
        <v>223576434.05999997</v>
      </c>
      <c r="F13" s="52">
        <f>SUM(F14+F21+F19+F25+F29+F36+F42+F44+F46)</f>
        <v>28438043.16</v>
      </c>
      <c r="G13" s="52">
        <f>SUM(G14+G21+G19+G25+G29+G36+G42+G44+G46)</f>
        <v>59201943.070000008</v>
      </c>
      <c r="H13" s="52">
        <f>SUM(H14+H19+H21+H25+H29+H36)</f>
        <v>31832975.329999998</v>
      </c>
      <c r="I13" s="52">
        <f>SUM(I14+I19+I21+I25+I29+I36+I42+I44+I46)</f>
        <v>6216919.1299999999</v>
      </c>
      <c r="J13" s="52">
        <f>SUM(J14+J19+J21+J25+J29+J36+J42+J44+J46)</f>
        <v>1171403497.27</v>
      </c>
      <c r="K13" s="52">
        <f>SUM(K14+K19+K21+K25+K29+K36+K42+K44)</f>
        <v>240209585.22</v>
      </c>
      <c r="L13" s="52">
        <f>SUM(L14+L19+L21+L25+L29+L36+L42+L44+L46)</f>
        <v>139951105.50999999</v>
      </c>
      <c r="M13" s="52">
        <f>SUM(M14+M19+M21+M25+M29+M36+M42+M44+M46)</f>
        <v>592760874.96000004</v>
      </c>
      <c r="N13" s="52">
        <f>SUM(N14+N19+N21+N25+N29+N36+N42+N44+N46)</f>
        <v>491423588.65999997</v>
      </c>
      <c r="O13" s="52">
        <f>SUM(O14+O19+O21+O25+O29+O36+O42+O44+O46)</f>
        <v>272298576.36000001</v>
      </c>
      <c r="P13" s="52">
        <f>SUM(P14+P19+P21+P25+P29+P36+P42+P44+P46)</f>
        <v>41250114.32</v>
      </c>
      <c r="Q13" s="52">
        <f>SUM(Q14+Q21+Q25+Q29+Q36+Q44)</f>
        <v>5839072.1500000004</v>
      </c>
      <c r="R13" s="70" t="s">
        <v>0</v>
      </c>
      <c r="S13" s="71"/>
      <c r="T13" s="71"/>
      <c r="U13" s="71"/>
      <c r="V13" s="14"/>
      <c r="W13" s="14"/>
    </row>
    <row r="14" spans="1:23" s="10" customFormat="1" ht="26.1" customHeight="1">
      <c r="A14" s="5"/>
      <c r="B14" s="43" t="s">
        <v>108</v>
      </c>
      <c r="C14" s="43"/>
      <c r="D14" s="43"/>
      <c r="E14" s="52">
        <f>SUM(E15:E18)</f>
        <v>112798618.83999999</v>
      </c>
      <c r="F14" s="52">
        <f>SUM(F15:F18)</f>
        <v>14843928.380000001</v>
      </c>
      <c r="G14" s="52">
        <f t="shared" ref="G14:K14" si="0">SUM(G15:G18)</f>
        <v>35873426.320000008</v>
      </c>
      <c r="H14" s="52">
        <f t="shared" si="0"/>
        <v>9692075.0599999987</v>
      </c>
      <c r="I14" s="52">
        <f t="shared" si="0"/>
        <v>2741523.79</v>
      </c>
      <c r="J14" s="52">
        <f t="shared" si="0"/>
        <v>768477373.01999998</v>
      </c>
      <c r="K14" s="52">
        <f t="shared" si="0"/>
        <v>18752925.809999999</v>
      </c>
      <c r="L14" s="52">
        <f>SUM(L15:L18)</f>
        <v>39467879.670000002</v>
      </c>
      <c r="M14" s="52">
        <f t="shared" ref="M14:N14" si="1">SUM(M15:M18)</f>
        <v>275132814.23000002</v>
      </c>
      <c r="N14" s="52">
        <f t="shared" si="1"/>
        <v>266320129.03999999</v>
      </c>
      <c r="O14" s="52">
        <f>SUM(O15:O18)</f>
        <v>139494195</v>
      </c>
      <c r="P14" s="52">
        <f t="shared" ref="P14:Q14" si="2">SUM(P15:P18)</f>
        <v>4173514.05</v>
      </c>
      <c r="Q14" s="52">
        <f t="shared" si="2"/>
        <v>40000</v>
      </c>
      <c r="R14" s="2" t="s">
        <v>86</v>
      </c>
      <c r="S14" s="43"/>
      <c r="T14" s="5"/>
      <c r="U14" s="5"/>
      <c r="V14" s="14"/>
      <c r="W14" s="14"/>
    </row>
    <row r="15" spans="1:23" s="10" customFormat="1" ht="26.1" customHeight="1">
      <c r="A15" s="5"/>
      <c r="B15" s="42" t="s">
        <v>54</v>
      </c>
      <c r="C15" s="42"/>
      <c r="D15" s="42"/>
      <c r="E15" s="39">
        <v>48803316.399999999</v>
      </c>
      <c r="F15" s="39">
        <v>11832194.67</v>
      </c>
      <c r="G15" s="39">
        <v>34395203.780000001</v>
      </c>
      <c r="H15" s="39">
        <v>8657213.5299999993</v>
      </c>
      <c r="I15" s="39">
        <v>1949603.79</v>
      </c>
      <c r="J15" s="39">
        <v>732093633.38</v>
      </c>
      <c r="K15" s="39" t="s">
        <v>42</v>
      </c>
      <c r="L15" s="39">
        <v>26127457.960000001</v>
      </c>
      <c r="M15" s="39">
        <v>231834883.91</v>
      </c>
      <c r="N15" s="39">
        <v>231834883</v>
      </c>
      <c r="O15" s="39">
        <v>124637813</v>
      </c>
      <c r="P15" s="39" t="s">
        <v>42</v>
      </c>
      <c r="Q15" s="39" t="s">
        <v>42</v>
      </c>
      <c r="R15" s="6" t="s">
        <v>87</v>
      </c>
      <c r="S15" s="43"/>
      <c r="T15" s="5"/>
      <c r="U15" s="5"/>
      <c r="V15" s="14"/>
      <c r="W15" s="14"/>
    </row>
    <row r="16" spans="1:23" s="10" customFormat="1" ht="26.1" customHeight="1">
      <c r="A16" s="5"/>
      <c r="B16" s="42" t="s">
        <v>55</v>
      </c>
      <c r="C16" s="42"/>
      <c r="D16" s="42"/>
      <c r="E16" s="39">
        <v>20924856.66</v>
      </c>
      <c r="F16" s="39">
        <v>644561.41</v>
      </c>
      <c r="G16" s="39">
        <v>827626.53</v>
      </c>
      <c r="H16" s="39">
        <v>328881.53000000003</v>
      </c>
      <c r="I16" s="39">
        <v>149656</v>
      </c>
      <c r="J16" s="39">
        <v>8490448</v>
      </c>
      <c r="K16" s="39" t="s">
        <v>42</v>
      </c>
      <c r="L16" s="39">
        <v>726565.68</v>
      </c>
      <c r="M16" s="39">
        <v>10797925.32</v>
      </c>
      <c r="N16" s="39">
        <v>6828314.2800000003</v>
      </c>
      <c r="O16" s="39">
        <v>10717710</v>
      </c>
      <c r="P16" s="39">
        <v>1026220</v>
      </c>
      <c r="Q16" s="39" t="s">
        <v>42</v>
      </c>
      <c r="R16" s="6"/>
      <c r="S16" s="45" t="s">
        <v>88</v>
      </c>
      <c r="T16" s="5"/>
      <c r="U16" s="5"/>
      <c r="V16" s="14"/>
      <c r="W16" s="14"/>
    </row>
    <row r="17" spans="1:23" s="10" customFormat="1" ht="26.1" customHeight="1">
      <c r="A17" s="5"/>
      <c r="B17" s="42" t="s">
        <v>56</v>
      </c>
      <c r="C17" s="42"/>
      <c r="D17" s="42"/>
      <c r="E17" s="39">
        <v>42509446.479999997</v>
      </c>
      <c r="F17" s="39">
        <v>2053887.3</v>
      </c>
      <c r="G17" s="39">
        <v>537563.88</v>
      </c>
      <c r="H17" s="39">
        <v>705980</v>
      </c>
      <c r="I17" s="39">
        <v>367133</v>
      </c>
      <c r="J17" s="39">
        <v>12983059</v>
      </c>
      <c r="K17" s="39" t="s">
        <v>42</v>
      </c>
      <c r="L17" s="39">
        <v>3062644.14</v>
      </c>
      <c r="M17" s="39">
        <v>20139523</v>
      </c>
      <c r="N17" s="39">
        <v>18234590.170000002</v>
      </c>
      <c r="O17" s="39">
        <v>2331680</v>
      </c>
      <c r="P17" s="39">
        <v>1429814.05</v>
      </c>
      <c r="Q17" s="39">
        <v>20000</v>
      </c>
      <c r="R17" s="6" t="s">
        <v>89</v>
      </c>
      <c r="S17" s="43"/>
      <c r="T17" s="5"/>
      <c r="U17" s="5"/>
      <c r="V17" s="14"/>
      <c r="W17" s="14"/>
    </row>
    <row r="18" spans="1:23" s="10" customFormat="1" ht="26.1" customHeight="1">
      <c r="A18" s="6"/>
      <c r="B18" s="6" t="s">
        <v>57</v>
      </c>
      <c r="C18" s="6"/>
      <c r="D18" s="33"/>
      <c r="E18" s="39">
        <v>560999.30000000005</v>
      </c>
      <c r="F18" s="39">
        <v>313285</v>
      </c>
      <c r="G18" s="39">
        <v>113032.13</v>
      </c>
      <c r="H18" s="39" t="s">
        <v>42</v>
      </c>
      <c r="I18" s="39">
        <v>275131</v>
      </c>
      <c r="J18" s="39">
        <v>14910232.640000001</v>
      </c>
      <c r="K18" s="39">
        <v>18752925.809999999</v>
      </c>
      <c r="L18" s="39">
        <v>9551211.8900000006</v>
      </c>
      <c r="M18" s="39">
        <v>12360482</v>
      </c>
      <c r="N18" s="39">
        <v>9422341.5899999999</v>
      </c>
      <c r="O18" s="39">
        <v>1806992</v>
      </c>
      <c r="P18" s="39">
        <v>1717480</v>
      </c>
      <c r="Q18" s="39">
        <v>20000</v>
      </c>
      <c r="R18" s="6" t="s">
        <v>90</v>
      </c>
      <c r="S18" s="6"/>
      <c r="T18" s="5"/>
      <c r="U18" s="5"/>
      <c r="V18" s="14"/>
      <c r="W18" s="14"/>
    </row>
    <row r="19" spans="1:23" s="10" customFormat="1" ht="26.1" customHeight="1">
      <c r="A19" s="50" t="s">
        <v>47</v>
      </c>
      <c r="B19" s="43"/>
      <c r="C19" s="5"/>
      <c r="D19" s="43"/>
      <c r="E19" s="52">
        <f>SUM(E20)</f>
        <v>6570014.1600000001</v>
      </c>
      <c r="F19" s="52">
        <f t="shared" ref="F19:P19" si="3">SUM(F20)</f>
        <v>5137057.3</v>
      </c>
      <c r="G19" s="52">
        <f t="shared" si="3"/>
        <v>13178315.52</v>
      </c>
      <c r="H19" s="52">
        <f t="shared" si="3"/>
        <v>11011112.210000001</v>
      </c>
      <c r="I19" s="52">
        <f t="shared" si="3"/>
        <v>775077.06</v>
      </c>
      <c r="J19" s="52">
        <f t="shared" si="3"/>
        <v>105186242.42</v>
      </c>
      <c r="K19" s="52">
        <f t="shared" si="3"/>
        <v>53966773.43</v>
      </c>
      <c r="L19" s="52">
        <f t="shared" si="3"/>
        <v>36373333.210000001</v>
      </c>
      <c r="M19" s="52">
        <f t="shared" si="3"/>
        <v>74033666.489999995</v>
      </c>
      <c r="N19" s="52">
        <f t="shared" si="3"/>
        <v>47041705.159999996</v>
      </c>
      <c r="O19" s="52">
        <f t="shared" si="3"/>
        <v>36703465.310000002</v>
      </c>
      <c r="P19" s="52">
        <f t="shared" si="3"/>
        <v>1105627.96</v>
      </c>
      <c r="Q19" s="52" t="s">
        <v>42</v>
      </c>
      <c r="R19" s="2" t="s">
        <v>91</v>
      </c>
      <c r="S19" s="43"/>
      <c r="T19" s="5"/>
      <c r="U19" s="5"/>
      <c r="V19" s="14"/>
      <c r="W19" s="14"/>
    </row>
    <row r="20" spans="1:23" s="10" customFormat="1" ht="26.1" customHeight="1">
      <c r="A20" s="5"/>
      <c r="B20" s="6" t="s">
        <v>58</v>
      </c>
      <c r="C20" s="6"/>
      <c r="D20" s="6"/>
      <c r="E20" s="39">
        <v>6570014.1600000001</v>
      </c>
      <c r="F20" s="39">
        <v>5137057.3</v>
      </c>
      <c r="G20" s="39">
        <v>13178315.52</v>
      </c>
      <c r="H20" s="39">
        <v>11011112.210000001</v>
      </c>
      <c r="I20" s="39">
        <v>775077.06</v>
      </c>
      <c r="J20" s="39">
        <v>105186242.42</v>
      </c>
      <c r="K20" s="39">
        <v>53966773.43</v>
      </c>
      <c r="L20" s="39">
        <v>36373333.210000001</v>
      </c>
      <c r="M20" s="39">
        <v>74033666.489999995</v>
      </c>
      <c r="N20" s="39">
        <v>47041705.159999996</v>
      </c>
      <c r="O20" s="39">
        <v>36703465.310000002</v>
      </c>
      <c r="P20" s="39">
        <v>1105627.96</v>
      </c>
      <c r="Q20" s="39" t="s">
        <v>42</v>
      </c>
      <c r="R20" s="6" t="s">
        <v>92</v>
      </c>
      <c r="S20" s="43"/>
      <c r="T20" s="5"/>
      <c r="U20" s="5"/>
    </row>
    <row r="21" spans="1:23" s="10" customFormat="1" ht="26.1" customHeight="1">
      <c r="A21" s="2" t="s">
        <v>48</v>
      </c>
      <c r="B21" s="43"/>
      <c r="C21" s="5"/>
      <c r="D21" s="43"/>
      <c r="E21" s="52">
        <f>SUM(E22:E24)</f>
        <v>4347263.09</v>
      </c>
      <c r="F21" s="52">
        <f t="shared" ref="F21:K21" si="4">SUM(F22:F24)</f>
        <v>2042624.7</v>
      </c>
      <c r="G21" s="52">
        <f t="shared" si="4"/>
        <v>1183831.47</v>
      </c>
      <c r="H21" s="52">
        <f t="shared" si="4"/>
        <v>5315142.7</v>
      </c>
      <c r="I21" s="52">
        <f t="shared" si="4"/>
        <v>418467</v>
      </c>
      <c r="J21" s="52">
        <f t="shared" si="4"/>
        <v>40617224</v>
      </c>
      <c r="K21" s="52">
        <f t="shared" si="4"/>
        <v>61544120.730000004</v>
      </c>
      <c r="L21" s="52">
        <f>SUM(L22:L24)</f>
        <v>12424681.629999999</v>
      </c>
      <c r="M21" s="52">
        <f t="shared" ref="M21:N21" si="5">SUM(M22:M24)</f>
        <v>45088265.789999999</v>
      </c>
      <c r="N21" s="52">
        <f t="shared" si="5"/>
        <v>41710493.57</v>
      </c>
      <c r="O21" s="52">
        <f>SUM(O22:O24)</f>
        <v>5388885</v>
      </c>
      <c r="P21" s="52">
        <f t="shared" ref="P21:Q21" si="6">SUM(P22:P24)</f>
        <v>7906017.0499999998</v>
      </c>
      <c r="Q21" s="52">
        <f t="shared" si="6"/>
        <v>1057888.1499999999</v>
      </c>
      <c r="R21" s="2" t="s">
        <v>93</v>
      </c>
      <c r="S21" s="43"/>
      <c r="T21" s="5"/>
      <c r="U21" s="5"/>
    </row>
    <row r="22" spans="1:23" s="10" customFormat="1" ht="26.1" customHeight="1">
      <c r="A22" s="5"/>
      <c r="B22" s="45"/>
      <c r="C22" s="45" t="s">
        <v>59</v>
      </c>
      <c r="D22" s="45"/>
      <c r="E22" s="39">
        <v>2849426.89</v>
      </c>
      <c r="F22" s="39">
        <v>1366416.9</v>
      </c>
      <c r="G22" s="39">
        <v>529475.18999999994</v>
      </c>
      <c r="H22" s="39">
        <v>2808498.7</v>
      </c>
      <c r="I22" s="39">
        <v>176167</v>
      </c>
      <c r="J22" s="39">
        <v>28215099</v>
      </c>
      <c r="K22" s="39">
        <v>29547462.82</v>
      </c>
      <c r="L22" s="39">
        <v>10323742.279999999</v>
      </c>
      <c r="M22" s="39">
        <v>26616639.789999999</v>
      </c>
      <c r="N22" s="39">
        <v>23426603.07</v>
      </c>
      <c r="O22" s="39">
        <v>764640</v>
      </c>
      <c r="P22" s="39">
        <v>4145347</v>
      </c>
      <c r="Q22" s="39" t="s">
        <v>42</v>
      </c>
      <c r="R22" s="6"/>
      <c r="S22" s="45" t="s">
        <v>94</v>
      </c>
      <c r="T22" s="5"/>
      <c r="U22" s="5"/>
    </row>
    <row r="23" spans="1:23" s="10" customFormat="1" ht="26.1" customHeight="1">
      <c r="A23" s="7"/>
      <c r="B23" s="45"/>
      <c r="C23" s="45" t="s">
        <v>60</v>
      </c>
      <c r="D23" s="45"/>
      <c r="E23" s="39">
        <v>185755.45</v>
      </c>
      <c r="F23" s="39">
        <v>108323.25</v>
      </c>
      <c r="G23" s="39">
        <v>146703.5</v>
      </c>
      <c r="H23" s="39">
        <v>715210</v>
      </c>
      <c r="I23" s="39">
        <v>40100</v>
      </c>
      <c r="J23" s="39">
        <v>4847305</v>
      </c>
      <c r="K23" s="39">
        <v>12688817.74</v>
      </c>
      <c r="L23" s="39">
        <v>669218.26</v>
      </c>
      <c r="M23" s="39">
        <v>7475883</v>
      </c>
      <c r="N23" s="39">
        <v>7471121.5599999996</v>
      </c>
      <c r="O23" s="39">
        <v>1886800</v>
      </c>
      <c r="P23" s="39">
        <v>1515210.05</v>
      </c>
      <c r="Q23" s="39">
        <v>1057888.1499999999</v>
      </c>
      <c r="R23" s="60" t="s">
        <v>95</v>
      </c>
      <c r="S23" s="42"/>
      <c r="T23" s="5"/>
      <c r="U23" s="5"/>
    </row>
    <row r="24" spans="1:23" s="10" customFormat="1" ht="26.1" customHeight="1">
      <c r="A24" s="6"/>
      <c r="B24" s="6" t="s">
        <v>61</v>
      </c>
      <c r="C24" s="6"/>
      <c r="D24" s="33"/>
      <c r="E24" s="39">
        <v>1312080.75</v>
      </c>
      <c r="F24" s="39">
        <v>567884.55000000005</v>
      </c>
      <c r="G24" s="39">
        <v>507652.78</v>
      </c>
      <c r="H24" s="39">
        <v>1791434</v>
      </c>
      <c r="I24" s="39">
        <v>202200</v>
      </c>
      <c r="J24" s="39">
        <v>7554820</v>
      </c>
      <c r="K24" s="39">
        <v>19307840.170000002</v>
      </c>
      <c r="L24" s="39">
        <v>1431721.09</v>
      </c>
      <c r="M24" s="39">
        <v>10995743</v>
      </c>
      <c r="N24" s="39">
        <v>10812768.939999999</v>
      </c>
      <c r="O24" s="39">
        <v>2737445</v>
      </c>
      <c r="P24" s="39">
        <v>2245460</v>
      </c>
      <c r="Q24" s="39" t="s">
        <v>42</v>
      </c>
      <c r="R24" s="6" t="s">
        <v>96</v>
      </c>
      <c r="S24" s="6"/>
      <c r="T24" s="5"/>
      <c r="U24" s="5"/>
    </row>
    <row r="25" spans="1:23" s="10" customFormat="1" ht="26.1" customHeight="1">
      <c r="A25" s="2" t="s">
        <v>49</v>
      </c>
      <c r="B25" s="43"/>
      <c r="C25" s="5"/>
      <c r="D25" s="43"/>
      <c r="E25" s="52">
        <f>SUM(E26:E28)</f>
        <v>32834422.5</v>
      </c>
      <c r="F25" s="52">
        <f t="shared" ref="F25:K25" si="7">SUM(F26:F28)</f>
        <v>522790.68000000005</v>
      </c>
      <c r="G25" s="52">
        <f t="shared" si="7"/>
        <v>2410345.88</v>
      </c>
      <c r="H25" s="52">
        <f t="shared" si="7"/>
        <v>355148</v>
      </c>
      <c r="I25" s="52">
        <f t="shared" si="7"/>
        <v>478514.82</v>
      </c>
      <c r="J25" s="52">
        <f t="shared" si="7"/>
        <v>16338070</v>
      </c>
      <c r="K25" s="52">
        <f t="shared" si="7"/>
        <v>25122893.649999999</v>
      </c>
      <c r="L25" s="52">
        <f>SUM(L26:L28)</f>
        <v>1746879.75</v>
      </c>
      <c r="M25" s="52">
        <f t="shared" ref="M25:N25" si="8">SUM(M26:M28)</f>
        <v>34947707.189999998</v>
      </c>
      <c r="N25" s="52">
        <f t="shared" si="8"/>
        <v>20218284.210000001</v>
      </c>
      <c r="O25" s="52">
        <f>SUM(O26:O28)</f>
        <v>7109542</v>
      </c>
      <c r="P25" s="52">
        <f t="shared" ref="P25:Q25" si="9">SUM(P26:P28)</f>
        <v>6458761.0199999996</v>
      </c>
      <c r="Q25" s="52">
        <f t="shared" si="9"/>
        <v>4454690</v>
      </c>
      <c r="R25" s="2" t="s">
        <v>97</v>
      </c>
      <c r="S25" s="43"/>
      <c r="T25" s="5"/>
      <c r="U25" s="5"/>
    </row>
    <row r="26" spans="1:23" s="10" customFormat="1" ht="26.1" customHeight="1">
      <c r="A26" s="5"/>
      <c r="B26" s="5" t="s">
        <v>62</v>
      </c>
      <c r="C26" s="5"/>
      <c r="D26" s="5"/>
      <c r="E26" s="39">
        <v>288812.78999999998</v>
      </c>
      <c r="F26" s="39">
        <v>66474.28</v>
      </c>
      <c r="G26" s="39">
        <v>236849.63</v>
      </c>
      <c r="H26" s="39" t="s">
        <v>42</v>
      </c>
      <c r="I26" s="39">
        <v>92924.75</v>
      </c>
      <c r="J26" s="39" t="s">
        <v>42</v>
      </c>
      <c r="K26" s="39">
        <v>25021153.649999999</v>
      </c>
      <c r="L26" s="39">
        <v>599480.39</v>
      </c>
      <c r="M26" s="39">
        <v>13306665.189999999</v>
      </c>
      <c r="N26" s="39">
        <v>4883007.68</v>
      </c>
      <c r="O26" s="39">
        <v>1681120</v>
      </c>
      <c r="P26" s="39">
        <v>419538.17</v>
      </c>
      <c r="Q26" s="39">
        <v>4454690</v>
      </c>
      <c r="R26" s="6" t="s">
        <v>98</v>
      </c>
      <c r="S26" s="45"/>
      <c r="T26" s="5"/>
      <c r="U26" s="5"/>
    </row>
    <row r="27" spans="1:23" s="10" customFormat="1" ht="26.1" customHeight="1">
      <c r="A27" s="5"/>
      <c r="B27" s="5" t="s">
        <v>63</v>
      </c>
      <c r="C27" s="5"/>
      <c r="D27" s="5"/>
      <c r="E27" s="39">
        <v>18482337.859999999</v>
      </c>
      <c r="F27" s="39">
        <v>313592.40000000002</v>
      </c>
      <c r="G27" s="39">
        <v>1907661</v>
      </c>
      <c r="H27" s="39" t="s">
        <v>42</v>
      </c>
      <c r="I27" s="39">
        <v>187091.5</v>
      </c>
      <c r="J27" s="39">
        <v>12859643</v>
      </c>
      <c r="K27" s="39">
        <v>101740</v>
      </c>
      <c r="L27" s="39">
        <v>638467.11</v>
      </c>
      <c r="M27" s="39">
        <v>13381515</v>
      </c>
      <c r="N27" s="39">
        <v>10761011.84</v>
      </c>
      <c r="O27" s="39">
        <v>2596650</v>
      </c>
      <c r="P27" s="39">
        <v>5715222.8499999996</v>
      </c>
      <c r="Q27" s="39" t="s">
        <v>42</v>
      </c>
      <c r="R27" s="6" t="s">
        <v>99</v>
      </c>
      <c r="S27" s="45"/>
      <c r="T27" s="5"/>
      <c r="U27" s="5"/>
    </row>
    <row r="28" spans="1:23" s="10" customFormat="1" ht="26.1" customHeight="1">
      <c r="A28" s="5"/>
      <c r="B28" s="5" t="s">
        <v>64</v>
      </c>
      <c r="C28" s="5"/>
      <c r="D28" s="5"/>
      <c r="E28" s="39">
        <v>14063271.85</v>
      </c>
      <c r="F28" s="39">
        <v>142724</v>
      </c>
      <c r="G28" s="39">
        <v>265835.25</v>
      </c>
      <c r="H28" s="39">
        <v>355148</v>
      </c>
      <c r="I28" s="39">
        <v>198498.57</v>
      </c>
      <c r="J28" s="39">
        <v>3478427</v>
      </c>
      <c r="K28" s="39" t="s">
        <v>42</v>
      </c>
      <c r="L28" s="39">
        <v>508932.25</v>
      </c>
      <c r="M28" s="39">
        <v>8259527</v>
      </c>
      <c r="N28" s="39">
        <v>4574264.6900000004</v>
      </c>
      <c r="O28" s="39">
        <v>2831772</v>
      </c>
      <c r="P28" s="39">
        <v>324000</v>
      </c>
      <c r="Q28" s="39" t="s">
        <v>42</v>
      </c>
      <c r="R28" s="6" t="s">
        <v>100</v>
      </c>
      <c r="S28" s="45"/>
      <c r="T28" s="5"/>
      <c r="U28" s="5"/>
    </row>
    <row r="29" spans="1:23" s="10" customFormat="1" ht="26.1" customHeight="1">
      <c r="A29" s="2" t="s">
        <v>50</v>
      </c>
      <c r="B29" s="2"/>
      <c r="C29" s="5"/>
      <c r="D29" s="6"/>
      <c r="E29" s="52">
        <f>SUM(E30:E32)</f>
        <v>19410476.529999997</v>
      </c>
      <c r="F29" s="52">
        <f t="shared" ref="F29:K29" si="10">SUM(F30:F32)</f>
        <v>438641.5</v>
      </c>
      <c r="G29" s="52">
        <f t="shared" si="10"/>
        <v>1868158.0699999998</v>
      </c>
      <c r="H29" s="52">
        <f t="shared" si="10"/>
        <v>1722421</v>
      </c>
      <c r="I29" s="52">
        <f t="shared" si="10"/>
        <v>347527.61</v>
      </c>
      <c r="J29" s="52">
        <f t="shared" si="10"/>
        <v>28668936</v>
      </c>
      <c r="K29" s="52">
        <f t="shared" si="10"/>
        <v>30422726.75</v>
      </c>
      <c r="L29" s="52">
        <f>SUM(L30:L32)</f>
        <v>4931377.0999999996</v>
      </c>
      <c r="M29" s="52">
        <f t="shared" ref="M29:Q29" si="11">SUM(M30:M32)</f>
        <v>33450844.18</v>
      </c>
      <c r="N29" s="52">
        <f t="shared" si="11"/>
        <v>24464214.870000001</v>
      </c>
      <c r="O29" s="52">
        <f t="shared" si="11"/>
        <v>13433663.899999999</v>
      </c>
      <c r="P29" s="52">
        <f t="shared" si="11"/>
        <v>4948871.04</v>
      </c>
      <c r="Q29" s="52">
        <f t="shared" si="11"/>
        <v>54494</v>
      </c>
      <c r="R29" s="2" t="s">
        <v>101</v>
      </c>
      <c r="S29" s="2"/>
      <c r="T29" s="5"/>
      <c r="U29" s="5"/>
    </row>
    <row r="30" spans="1:23" s="10" customFormat="1" ht="26.1" customHeight="1">
      <c r="A30" s="5"/>
      <c r="B30" s="6" t="s">
        <v>65</v>
      </c>
      <c r="C30" s="6"/>
      <c r="D30" s="6"/>
      <c r="E30" s="39">
        <v>16610428.16</v>
      </c>
      <c r="F30" s="39">
        <v>250755.8</v>
      </c>
      <c r="G30" s="39">
        <v>405379.62</v>
      </c>
      <c r="H30" s="39" t="s">
        <v>42</v>
      </c>
      <c r="I30" s="39">
        <v>153218</v>
      </c>
      <c r="J30" s="39">
        <v>13317991</v>
      </c>
      <c r="K30" s="39" t="s">
        <v>42</v>
      </c>
      <c r="L30" s="39">
        <v>1658060.12</v>
      </c>
      <c r="M30" s="39">
        <v>13180184</v>
      </c>
      <c r="N30" s="39">
        <v>8465035.7400000002</v>
      </c>
      <c r="O30" s="39">
        <v>5402797.5999999996</v>
      </c>
      <c r="P30" s="39">
        <v>1522500</v>
      </c>
      <c r="Q30" s="39" t="s">
        <v>42</v>
      </c>
      <c r="R30" s="6" t="s">
        <v>102</v>
      </c>
      <c r="S30" s="5"/>
      <c r="T30" s="5"/>
      <c r="U30" s="5"/>
    </row>
    <row r="31" spans="1:23" s="10" customFormat="1" ht="26.1" customHeight="1">
      <c r="A31" s="6"/>
      <c r="B31" s="6" t="s">
        <v>66</v>
      </c>
      <c r="C31" s="6"/>
      <c r="D31" s="5"/>
      <c r="E31" s="39">
        <v>1988578.22</v>
      </c>
      <c r="F31" s="39">
        <v>24809.5</v>
      </c>
      <c r="G31" s="39">
        <v>538137.81999999995</v>
      </c>
      <c r="H31" s="39">
        <v>1722421</v>
      </c>
      <c r="I31" s="39">
        <v>126800.61</v>
      </c>
      <c r="J31" s="39">
        <v>6176620</v>
      </c>
      <c r="K31" s="39">
        <v>15666190.83</v>
      </c>
      <c r="L31" s="39">
        <v>848723.46</v>
      </c>
      <c r="M31" s="39">
        <v>9581217</v>
      </c>
      <c r="N31" s="39">
        <v>8200339.2300000004</v>
      </c>
      <c r="O31" s="39">
        <v>3943469.3</v>
      </c>
      <c r="P31" s="39">
        <v>2657371.04</v>
      </c>
      <c r="Q31" s="39">
        <v>20000</v>
      </c>
      <c r="R31" s="35" t="s">
        <v>103</v>
      </c>
      <c r="S31" s="35"/>
      <c r="T31" s="5"/>
      <c r="U31" s="5"/>
    </row>
    <row r="32" spans="1:23" s="10" customFormat="1" ht="26.1" customHeight="1">
      <c r="A32" s="6"/>
      <c r="B32" s="6" t="s">
        <v>67</v>
      </c>
      <c r="C32" s="6"/>
      <c r="D32" s="6"/>
      <c r="E32" s="39">
        <v>811470.15</v>
      </c>
      <c r="F32" s="39">
        <v>163076.20000000001</v>
      </c>
      <c r="G32" s="39">
        <v>924640.63</v>
      </c>
      <c r="H32" s="39" t="s">
        <v>42</v>
      </c>
      <c r="I32" s="39">
        <v>67509</v>
      </c>
      <c r="J32" s="39">
        <v>9174325</v>
      </c>
      <c r="K32" s="39">
        <v>14756535.92</v>
      </c>
      <c r="L32" s="39">
        <v>2424593.52</v>
      </c>
      <c r="M32" s="39">
        <v>10689443.18</v>
      </c>
      <c r="N32" s="39">
        <v>7798839.9000000004</v>
      </c>
      <c r="O32" s="39">
        <v>4087397</v>
      </c>
      <c r="P32" s="39">
        <v>769000</v>
      </c>
      <c r="Q32" s="39">
        <v>34494</v>
      </c>
      <c r="R32" s="6" t="s">
        <v>104</v>
      </c>
      <c r="S32" s="6"/>
      <c r="T32" s="5"/>
      <c r="U32" s="5"/>
    </row>
    <row r="33" spans="1:21" s="14" customFormat="1" ht="26.1" customHeight="1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21" s="10" customFormat="1" ht="26.1" customHeight="1">
      <c r="A34" s="14"/>
      <c r="B34" s="14"/>
      <c r="C34" s="14"/>
      <c r="D34" s="1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4"/>
      <c r="S34" s="14"/>
    </row>
    <row r="35" spans="1:21" s="10" customFormat="1" ht="26.1" customHeight="1">
      <c r="A35" s="14"/>
      <c r="B35" s="14"/>
      <c r="C35" s="14"/>
      <c r="D35" s="1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4"/>
      <c r="S35" s="14"/>
    </row>
    <row r="36" spans="1:21" ht="29.1" customHeight="1">
      <c r="A36" s="6"/>
      <c r="B36" s="43" t="s">
        <v>68</v>
      </c>
      <c r="C36" s="43"/>
      <c r="D36" s="43"/>
      <c r="E36" s="54">
        <f>SUM(E37:E41)</f>
        <v>26921731.259999998</v>
      </c>
      <c r="F36" s="54">
        <f t="shared" ref="F36:K36" si="12">SUM(F37:F41)</f>
        <v>4207199.4000000004</v>
      </c>
      <c r="G36" s="54">
        <f t="shared" si="12"/>
        <v>2336387.2000000002</v>
      </c>
      <c r="H36" s="54">
        <f t="shared" si="12"/>
        <v>3737076.3600000003</v>
      </c>
      <c r="I36" s="54">
        <f t="shared" si="12"/>
        <v>1196949.51</v>
      </c>
      <c r="J36" s="54">
        <f t="shared" si="12"/>
        <v>169778947.82999998</v>
      </c>
      <c r="K36" s="54">
        <f t="shared" si="12"/>
        <v>19716020.82</v>
      </c>
      <c r="L36" s="54">
        <f>SUM(L37:L41)</f>
        <v>30521938.490000006</v>
      </c>
      <c r="M36" s="54">
        <f t="shared" ref="M36:P36" si="13">SUM(M37:M41)</f>
        <v>91083455.109999999</v>
      </c>
      <c r="N36" s="54">
        <f t="shared" si="13"/>
        <v>62540713.299999997</v>
      </c>
      <c r="O36" s="37">
        <f t="shared" si="13"/>
        <v>57510685.149999999</v>
      </c>
      <c r="P36" s="54">
        <f t="shared" si="13"/>
        <v>9777781.4100000001</v>
      </c>
      <c r="Q36" s="54">
        <f>SUM(Q37:Q41)</f>
        <v>212000</v>
      </c>
      <c r="R36" s="59" t="s">
        <v>69</v>
      </c>
      <c r="S36" s="43"/>
      <c r="T36" s="5"/>
      <c r="U36" s="5"/>
    </row>
    <row r="37" spans="1:21" ht="29.1" customHeight="1">
      <c r="A37" s="6"/>
      <c r="B37" s="42" t="s">
        <v>70</v>
      </c>
      <c r="C37" s="42"/>
      <c r="D37" s="42"/>
      <c r="E37" s="38">
        <v>5029557.26</v>
      </c>
      <c r="F37" s="38">
        <v>1726849.7</v>
      </c>
      <c r="G37" s="38">
        <v>1332618.1200000001</v>
      </c>
      <c r="H37" s="39">
        <v>1629959.36</v>
      </c>
      <c r="I37" s="39">
        <v>880356.02</v>
      </c>
      <c r="J37" s="39">
        <v>124096604.83</v>
      </c>
      <c r="K37" s="39" t="s">
        <v>42</v>
      </c>
      <c r="L37" s="39">
        <v>14853531.32</v>
      </c>
      <c r="M37" s="39">
        <v>45395506.109999999</v>
      </c>
      <c r="N37" s="39">
        <v>32243952.530000001</v>
      </c>
      <c r="O37" s="39">
        <v>46327040</v>
      </c>
      <c r="P37" s="39">
        <v>2282889.4700000002</v>
      </c>
      <c r="Q37" s="39" t="s">
        <v>42</v>
      </c>
      <c r="R37" s="6" t="s">
        <v>71</v>
      </c>
      <c r="S37" s="43"/>
      <c r="T37" s="5"/>
      <c r="U37" s="5"/>
    </row>
    <row r="38" spans="1:21" ht="29.1" customHeight="1">
      <c r="A38" s="6"/>
      <c r="B38" s="42" t="s">
        <v>72</v>
      </c>
      <c r="C38" s="42"/>
      <c r="D38" s="42"/>
      <c r="E38" s="38">
        <v>534048.72</v>
      </c>
      <c r="F38" s="38">
        <v>1128772.05</v>
      </c>
      <c r="G38" s="38">
        <v>216087.28</v>
      </c>
      <c r="H38" s="39" t="s">
        <v>42</v>
      </c>
      <c r="I38" s="39">
        <v>116118</v>
      </c>
      <c r="J38" s="39">
        <v>17259551</v>
      </c>
      <c r="K38" s="39">
        <v>19716020.82</v>
      </c>
      <c r="L38" s="39">
        <v>7665787.46</v>
      </c>
      <c r="M38" s="39">
        <v>14333341</v>
      </c>
      <c r="N38" s="39">
        <v>7814084.9500000002</v>
      </c>
      <c r="O38" s="39">
        <v>3940300</v>
      </c>
      <c r="P38" s="39">
        <v>2830695.93</v>
      </c>
      <c r="Q38" s="39">
        <v>20000</v>
      </c>
      <c r="R38" s="6" t="s">
        <v>73</v>
      </c>
      <c r="S38" s="45"/>
      <c r="T38" s="5"/>
      <c r="U38" s="5"/>
    </row>
    <row r="39" spans="1:21" ht="29.1" customHeight="1">
      <c r="A39" s="6"/>
      <c r="B39" s="42" t="s">
        <v>74</v>
      </c>
      <c r="C39" s="42"/>
      <c r="D39" s="42"/>
      <c r="E39" s="38">
        <v>19925278.09</v>
      </c>
      <c r="F39" s="38">
        <v>186206</v>
      </c>
      <c r="G39" s="38">
        <v>362817</v>
      </c>
      <c r="H39" s="39" t="s">
        <v>42</v>
      </c>
      <c r="I39" s="39">
        <v>69140</v>
      </c>
      <c r="J39" s="39">
        <v>13171415</v>
      </c>
      <c r="K39" s="39" t="s">
        <v>42</v>
      </c>
      <c r="L39" s="39">
        <v>6318181.1699999999</v>
      </c>
      <c r="M39" s="39">
        <v>12866006</v>
      </c>
      <c r="N39" s="39">
        <v>5883238.5499999998</v>
      </c>
      <c r="O39" s="39">
        <v>3521010</v>
      </c>
      <c r="P39" s="39">
        <v>1637833.47</v>
      </c>
      <c r="Q39" s="39">
        <v>105000</v>
      </c>
      <c r="R39" s="6" t="s">
        <v>75</v>
      </c>
      <c r="S39" s="43"/>
      <c r="T39" s="5"/>
      <c r="U39" s="5"/>
    </row>
    <row r="40" spans="1:21" ht="29.1" customHeight="1">
      <c r="A40" s="6"/>
      <c r="B40" s="6" t="s">
        <v>76</v>
      </c>
      <c r="C40" s="6"/>
      <c r="D40" s="6"/>
      <c r="E40" s="38">
        <v>565822.71999999997</v>
      </c>
      <c r="F40" s="38">
        <v>196913.65</v>
      </c>
      <c r="G40" s="38">
        <v>91830.66</v>
      </c>
      <c r="H40" s="39">
        <v>758914</v>
      </c>
      <c r="I40" s="39">
        <v>19335.490000000002</v>
      </c>
      <c r="J40" s="39">
        <v>6299229</v>
      </c>
      <c r="K40" s="39" t="s">
        <v>42</v>
      </c>
      <c r="L40" s="39">
        <v>925748.69</v>
      </c>
      <c r="M40" s="39">
        <v>9011320</v>
      </c>
      <c r="N40" s="39">
        <v>7226404.1799999997</v>
      </c>
      <c r="O40" s="39">
        <v>1170997</v>
      </c>
      <c r="P40" s="39" t="s">
        <v>42</v>
      </c>
      <c r="Q40" s="39">
        <v>20000</v>
      </c>
      <c r="R40" s="35" t="s">
        <v>77</v>
      </c>
      <c r="S40" s="35"/>
      <c r="T40" s="5"/>
      <c r="U40" s="5"/>
    </row>
    <row r="41" spans="1:21" ht="29.1" customHeight="1">
      <c r="A41" s="6"/>
      <c r="B41" s="6" t="s">
        <v>78</v>
      </c>
      <c r="C41" s="6"/>
      <c r="D41" s="51"/>
      <c r="E41" s="38">
        <v>867024.47</v>
      </c>
      <c r="F41" s="38">
        <v>968458</v>
      </c>
      <c r="G41" s="38">
        <v>333034.14</v>
      </c>
      <c r="H41" s="39">
        <v>1348203</v>
      </c>
      <c r="I41" s="39">
        <v>112000</v>
      </c>
      <c r="J41" s="39">
        <v>8952148</v>
      </c>
      <c r="K41" s="39" t="s">
        <v>42</v>
      </c>
      <c r="L41" s="39">
        <v>758689.85</v>
      </c>
      <c r="M41" s="39">
        <v>9477282</v>
      </c>
      <c r="N41" s="39">
        <v>9373033.0899999999</v>
      </c>
      <c r="O41" s="39">
        <v>2551338.15</v>
      </c>
      <c r="P41" s="39">
        <v>3026362.54</v>
      </c>
      <c r="Q41" s="39">
        <v>67000</v>
      </c>
      <c r="R41" s="6" t="s">
        <v>79</v>
      </c>
      <c r="S41" s="6"/>
      <c r="T41" s="5"/>
      <c r="U41" s="5"/>
    </row>
    <row r="42" spans="1:21" ht="29.1" customHeight="1">
      <c r="A42" s="2" t="s">
        <v>51</v>
      </c>
      <c r="B42" s="43"/>
      <c r="C42" s="5"/>
      <c r="D42" s="43"/>
      <c r="E42" s="37">
        <f>SUM(E43)</f>
        <v>17706570.32</v>
      </c>
      <c r="F42" s="37">
        <f t="shared" ref="F42:P42" si="14">SUM(F43)</f>
        <v>211329.4</v>
      </c>
      <c r="G42" s="37">
        <f t="shared" si="14"/>
        <v>610877.99</v>
      </c>
      <c r="H42" s="52" t="s">
        <v>42</v>
      </c>
      <c r="I42" s="37">
        <f t="shared" si="14"/>
        <v>96745</v>
      </c>
      <c r="J42" s="37">
        <f t="shared" si="14"/>
        <v>12881180</v>
      </c>
      <c r="K42" s="37">
        <f t="shared" si="14"/>
        <v>5984967</v>
      </c>
      <c r="L42" s="37">
        <f t="shared" si="14"/>
        <v>5183156.22</v>
      </c>
      <c r="M42" s="37">
        <f t="shared" si="14"/>
        <v>13054766</v>
      </c>
      <c r="N42" s="37">
        <f t="shared" si="14"/>
        <v>6402242.5999999996</v>
      </c>
      <c r="O42" s="37">
        <f t="shared" si="14"/>
        <v>4850200</v>
      </c>
      <c r="P42" s="37">
        <f t="shared" si="14"/>
        <v>4110000</v>
      </c>
      <c r="Q42" s="52" t="s">
        <v>42</v>
      </c>
      <c r="R42" s="2" t="s">
        <v>80</v>
      </c>
      <c r="S42" s="43"/>
      <c r="T42" s="5"/>
      <c r="U42" s="5"/>
    </row>
    <row r="43" spans="1:21" ht="29.1" customHeight="1">
      <c r="A43" s="6"/>
      <c r="B43" s="6" t="s">
        <v>81</v>
      </c>
      <c r="C43" s="6"/>
      <c r="D43" s="6"/>
      <c r="E43" s="38">
        <v>17706570.32</v>
      </c>
      <c r="F43" s="38">
        <v>211329.4</v>
      </c>
      <c r="G43" s="38">
        <v>610877.99</v>
      </c>
      <c r="H43" s="39" t="s">
        <v>42</v>
      </c>
      <c r="I43" s="39">
        <v>96745</v>
      </c>
      <c r="J43" s="39">
        <v>12881180</v>
      </c>
      <c r="K43" s="39">
        <v>5984967</v>
      </c>
      <c r="L43" s="39">
        <v>5183156.22</v>
      </c>
      <c r="M43" s="39">
        <v>13054766</v>
      </c>
      <c r="N43" s="39">
        <v>6402242.5999999996</v>
      </c>
      <c r="O43" s="39">
        <v>4850200</v>
      </c>
      <c r="P43" s="39">
        <v>4110000</v>
      </c>
      <c r="Q43" s="53" t="s">
        <v>42</v>
      </c>
      <c r="R43" s="31" t="s">
        <v>82</v>
      </c>
      <c r="S43" s="43"/>
      <c r="T43" s="5"/>
      <c r="U43" s="5"/>
    </row>
    <row r="44" spans="1:21" ht="29.1" customHeight="1">
      <c r="A44" s="2" t="s">
        <v>52</v>
      </c>
      <c r="B44" s="2"/>
      <c r="C44" s="2"/>
      <c r="D44" s="2"/>
      <c r="E44" s="54">
        <f>SUM(E45)</f>
        <v>1293327.3</v>
      </c>
      <c r="F44" s="54">
        <f t="shared" ref="F44:Q44" si="15">SUM(F45)</f>
        <v>606736.5</v>
      </c>
      <c r="G44" s="54">
        <f>SUM(G45)</f>
        <v>1388736.55</v>
      </c>
      <c r="H44" s="55" t="s">
        <v>42</v>
      </c>
      <c r="I44" s="55">
        <f t="shared" si="15"/>
        <v>153114.34</v>
      </c>
      <c r="J44" s="55">
        <f t="shared" si="15"/>
        <v>16999125</v>
      </c>
      <c r="K44" s="55">
        <f t="shared" si="15"/>
        <v>24699157.030000001</v>
      </c>
      <c r="L44" s="55">
        <f t="shared" si="15"/>
        <v>6046319.4199999999</v>
      </c>
      <c r="M44" s="55">
        <f t="shared" si="15"/>
        <v>14797633.029999999</v>
      </c>
      <c r="N44" s="55">
        <f t="shared" si="15"/>
        <v>12914014.130000001</v>
      </c>
      <c r="O44" s="55">
        <f t="shared" si="15"/>
        <v>6616520</v>
      </c>
      <c r="P44" s="55">
        <f t="shared" si="15"/>
        <v>1927541.79</v>
      </c>
      <c r="Q44" s="55">
        <f t="shared" si="15"/>
        <v>20000</v>
      </c>
      <c r="R44" s="59" t="s">
        <v>106</v>
      </c>
      <c r="S44" s="43"/>
      <c r="T44" s="5"/>
      <c r="U44" s="5"/>
    </row>
    <row r="45" spans="1:21" ht="29.1" customHeight="1">
      <c r="A45" s="6"/>
      <c r="B45" s="6" t="s">
        <v>105</v>
      </c>
      <c r="C45" s="6"/>
      <c r="D45" s="6"/>
      <c r="E45" s="56">
        <v>1293327.3</v>
      </c>
      <c r="F45" s="56">
        <v>606736.5</v>
      </c>
      <c r="G45" s="56">
        <v>1388736.55</v>
      </c>
      <c r="H45" s="57" t="s">
        <v>42</v>
      </c>
      <c r="I45" s="57">
        <v>153114.34</v>
      </c>
      <c r="J45" s="57">
        <v>16999125</v>
      </c>
      <c r="K45" s="57">
        <v>24699157.030000001</v>
      </c>
      <c r="L45" s="57">
        <v>6046319.4199999999</v>
      </c>
      <c r="M45" s="57">
        <v>14797633.029999999</v>
      </c>
      <c r="N45" s="57">
        <v>12914014.130000001</v>
      </c>
      <c r="O45" s="57">
        <v>6616520</v>
      </c>
      <c r="P45" s="57">
        <v>1927541.79</v>
      </c>
      <c r="Q45" s="57">
        <v>20000</v>
      </c>
      <c r="R45" s="31" t="s">
        <v>107</v>
      </c>
      <c r="S45" s="45"/>
      <c r="T45" s="5"/>
      <c r="U45" s="5"/>
    </row>
    <row r="46" spans="1:21" ht="29.1" customHeight="1">
      <c r="A46" s="2" t="s">
        <v>53</v>
      </c>
      <c r="B46" s="2"/>
      <c r="C46" s="5"/>
      <c r="D46" s="33"/>
      <c r="E46" s="37">
        <f>SUM(E47)</f>
        <v>1694010.06</v>
      </c>
      <c r="F46" s="37">
        <f t="shared" ref="F46:P46" si="16">SUM(F47)</f>
        <v>427735.3</v>
      </c>
      <c r="G46" s="37">
        <f t="shared" si="16"/>
        <v>351864.07</v>
      </c>
      <c r="H46" s="52" t="s">
        <v>42</v>
      </c>
      <c r="I46" s="52">
        <f t="shared" si="16"/>
        <v>9000</v>
      </c>
      <c r="J46" s="52">
        <f t="shared" si="16"/>
        <v>12456399</v>
      </c>
      <c r="K46" s="52" t="s">
        <v>42</v>
      </c>
      <c r="L46" s="52">
        <f t="shared" si="16"/>
        <v>3255540.02</v>
      </c>
      <c r="M46" s="55">
        <f t="shared" si="16"/>
        <v>11171722.939999999</v>
      </c>
      <c r="N46" s="52">
        <v>9811791.7799999993</v>
      </c>
      <c r="O46" s="58">
        <f t="shared" si="16"/>
        <v>1191420</v>
      </c>
      <c r="P46" s="52">
        <f t="shared" si="16"/>
        <v>842000</v>
      </c>
      <c r="Q46" s="52" t="s">
        <v>42</v>
      </c>
      <c r="R46" s="2" t="s">
        <v>83</v>
      </c>
      <c r="S46" s="2"/>
      <c r="T46" s="5"/>
      <c r="U46" s="5"/>
    </row>
    <row r="47" spans="1:21" ht="29.1" customHeight="1">
      <c r="A47" s="8"/>
      <c r="B47" s="8" t="s">
        <v>84</v>
      </c>
      <c r="C47" s="8"/>
      <c r="D47" s="34"/>
      <c r="E47" s="40">
        <v>1694010.06</v>
      </c>
      <c r="F47" s="40">
        <v>427735.3</v>
      </c>
      <c r="G47" s="40">
        <v>351864.07</v>
      </c>
      <c r="H47" s="41" t="s">
        <v>42</v>
      </c>
      <c r="I47" s="41">
        <v>9000</v>
      </c>
      <c r="J47" s="41">
        <v>12456399</v>
      </c>
      <c r="K47" s="41" t="s">
        <v>42</v>
      </c>
      <c r="L47" s="41">
        <v>3255540.02</v>
      </c>
      <c r="M47" s="41">
        <v>11171722.939999999</v>
      </c>
      <c r="N47" s="41">
        <v>9811791.7799999993</v>
      </c>
      <c r="O47" s="41">
        <v>1191420</v>
      </c>
      <c r="P47" s="41">
        <v>842000</v>
      </c>
      <c r="Q47" s="41" t="s">
        <v>42</v>
      </c>
      <c r="R47" s="8" t="s">
        <v>85</v>
      </c>
      <c r="S47" s="8"/>
      <c r="T47" s="8"/>
      <c r="U47" s="8"/>
    </row>
    <row r="48" spans="1:21" ht="26.1" customHeight="1">
      <c r="A48" s="10"/>
      <c r="B48" s="9" t="s">
        <v>45</v>
      </c>
      <c r="C48" s="10"/>
      <c r="D48" s="10"/>
      <c r="E48" s="10"/>
      <c r="F48" s="10"/>
      <c r="G48" s="10"/>
      <c r="H48" s="10"/>
      <c r="R48" s="14"/>
      <c r="S48" s="30"/>
      <c r="T48" s="10"/>
      <c r="U48" s="10"/>
    </row>
    <row r="49" spans="1:16" ht="26.1" customHeight="1">
      <c r="A49" s="10"/>
      <c r="B49" s="9" t="s">
        <v>46</v>
      </c>
      <c r="C49" s="10"/>
      <c r="D49" s="10"/>
      <c r="E49" s="10"/>
      <c r="F49" s="10"/>
      <c r="G49" s="10"/>
      <c r="H49" s="10"/>
      <c r="I49" s="36"/>
      <c r="J49" s="36"/>
      <c r="K49" s="36"/>
      <c r="L49" s="36"/>
      <c r="M49" s="36"/>
      <c r="N49" s="36"/>
      <c r="O49" s="36"/>
      <c r="P49" s="36"/>
    </row>
    <row r="50" spans="1:16">
      <c r="K50" s="36"/>
      <c r="N50" s="36"/>
    </row>
    <row r="51" spans="1:16">
      <c r="F51" s="36"/>
      <c r="G51" s="36"/>
      <c r="H51" s="36"/>
      <c r="M51" s="36"/>
    </row>
    <row r="52" spans="1:16">
      <c r="H52" s="36"/>
    </row>
    <row r="61" spans="1:16">
      <c r="E61" s="36"/>
    </row>
  </sheetData>
  <mergeCells count="7">
    <mergeCell ref="R13:U13"/>
    <mergeCell ref="A5:D11"/>
    <mergeCell ref="E5:K5"/>
    <mergeCell ref="L5:Q5"/>
    <mergeCell ref="R5:S11"/>
    <mergeCell ref="E6:K6"/>
    <mergeCell ref="L6:Q6"/>
  </mergeCells>
  <pageMargins left="0.55118110236220474" right="0.35433070866141736" top="0.78740157480314965" bottom="0.59055118110236227" header="0.51181102362204722" footer="0.51181102362204722"/>
  <pageSetup paperSize="9" scale="6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T-19.2(158-159)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2017-08-30T07:01:24Z</cp:lastPrinted>
  <dcterms:created xsi:type="dcterms:W3CDTF">1997-06-13T10:07:54Z</dcterms:created>
  <dcterms:modified xsi:type="dcterms:W3CDTF">2017-09-15T09:52:53Z</dcterms:modified>
</cp:coreProperties>
</file>