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3" sheetId="1" r:id="rId1"/>
  </sheets>
  <definedNames>
    <definedName name="_xlnm.Print_Area" localSheetId="0">'T-3.3'!$A$1:$O$53</definedName>
  </definedNames>
  <calcPr calcId="124519"/>
</workbook>
</file>

<file path=xl/calcChain.xml><?xml version="1.0" encoding="utf-8"?>
<calcChain xmlns="http://schemas.openxmlformats.org/spreadsheetml/2006/main">
  <c r="L45" i="1"/>
  <c r="E45"/>
  <c r="L44"/>
  <c r="E44"/>
  <c r="L43"/>
  <c r="E43"/>
  <c r="L42"/>
  <c r="E42"/>
  <c r="L25"/>
  <c r="E25"/>
  <c r="L24"/>
  <c r="E24"/>
  <c r="L23"/>
  <c r="E23"/>
  <c r="L22"/>
  <c r="E22"/>
  <c r="L21"/>
  <c r="E21"/>
  <c r="L20"/>
  <c r="E20"/>
  <c r="L19"/>
  <c r="E19"/>
  <c r="L18"/>
  <c r="E18"/>
  <c r="L17"/>
  <c r="E17"/>
  <c r="L16"/>
  <c r="E16"/>
  <c r="L15"/>
  <c r="H15"/>
  <c r="H12" s="1"/>
  <c r="L14"/>
  <c r="E14"/>
  <c r="L13"/>
  <c r="L12" s="1"/>
  <c r="E13"/>
  <c r="K12"/>
  <c r="J12"/>
  <c r="I12"/>
  <c r="G12"/>
  <c r="F12"/>
  <c r="E12" s="1"/>
  <c r="E15" l="1"/>
</calcChain>
</file>

<file path=xl/sharedStrings.xml><?xml version="1.0" encoding="utf-8"?>
<sst xmlns="http://schemas.openxmlformats.org/spreadsheetml/2006/main" count="153" uniqueCount="85">
  <si>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</si>
  <si>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</si>
  <si>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 xml:space="preserve">Table </t>
  </si>
  <si>
    <t>Classroom by Jurisdiction, Level of Education and District: Academic Year 2015</t>
  </si>
  <si>
    <t>อำเภอ</t>
  </si>
  <si>
    <t>สังกัด Jurisdiction</t>
  </si>
  <si>
    <t>ระดับการศึกษา Level of education</t>
  </si>
  <si>
    <t>District</t>
  </si>
  <si>
    <t>สำนักบริหารงาน</t>
  </si>
  <si>
    <t>กรมส่งเสริม</t>
  </si>
  <si>
    <t>สนง.คณะกรรมการ</t>
  </si>
  <si>
    <t>คณะกรรมการส่งเสริม</t>
  </si>
  <si>
    <t>การปกครอง</t>
  </si>
  <si>
    <t>รวม</t>
  </si>
  <si>
    <t>การศึกษาขั้นพื้นฐาน</t>
  </si>
  <si>
    <t>การศึกษาเอกชน</t>
  </si>
  <si>
    <t>ส่วนท้องถิ่น</t>
  </si>
  <si>
    <r>
      <t>อื่นๆ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</si>
  <si>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</si>
  <si>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</si>
  <si>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</si>
  <si>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</si>
  <si>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</si>
  <si>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 xml:space="preserve">Office of the Private </t>
  </si>
  <si>
    <t xml:space="preserve">Department of </t>
  </si>
  <si>
    <t>Others</t>
  </si>
  <si>
    <t>Pre-elementary</t>
  </si>
  <si>
    <t>Elementary</t>
  </si>
  <si>
    <t>Secondary</t>
  </si>
  <si>
    <t>Education Commission</t>
  </si>
  <si>
    <t xml:space="preserve"> Education</t>
  </si>
  <si>
    <t xml:space="preserve">Local </t>
  </si>
  <si>
    <t xml:space="preserve"> Commission</t>
  </si>
  <si>
    <t>Administration</t>
  </si>
  <si>
    <t>รวมยอด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</si>
  <si>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</si>
  <si>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</si>
  <si>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</si>
  <si>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</si>
  <si>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</si>
  <si>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</si>
  <si>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</si>
  <si>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</si>
  <si>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</si>
  <si>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</si>
  <si>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</si>
  <si>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</si>
  <si>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</si>
  <si>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</si>
  <si>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</si>
  <si>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</si>
  <si>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</si>
  <si>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</si>
  <si>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</si>
  <si>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</si>
  <si>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</si>
  <si>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</si>
  <si>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</si>
  <si>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</si>
  <si>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</si>
  <si>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</si>
  <si>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</si>
  <si>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ห้องเรียน จำแนกตามสังกัด และระดับการศึกษา เป็นรายอำเภอ ปีการศึกษา 2558 (ต่อ)</t>
  </si>
  <si>
    <t>Classroom by Jurisdiction, Level of Education and District: Academic Year 2015 (Cont.)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</si>
  <si>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</si>
  <si>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</si>
  <si>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</si>
  <si>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</si>
  <si>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</si>
  <si>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</si>
  <si>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</si>
  <si>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</si>
  <si>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 1/  รวมมหาวิทยาลัยราชภัฏ (โรงเรียนสาธิตมหาวิทยาลัยราชภัฏ) </t>
  </si>
  <si>
    <t xml:space="preserve">         1/   Including  Rajabhat University (demonstration Rajabhat University), </t>
  </si>
  <si>
    <t xml:space="preserve">    สำนักงานตำรวจแห่งชาติ (โรงเรียนตำรวจตระเวนชายแดน)</t>
  </si>
  <si>
    <t xml:space="preserve">               Royal Thai Police (The Border Patrol Police School) </t>
  </si>
  <si>
    <t xml:space="preserve">    และสำนักพระพุทธศาสนา (โรงเรียนพระปริยัติธรรม)</t>
  </si>
  <si>
    <t xml:space="preserve">               and Buddhist Office (Buddhist Scripture School, General Education)</t>
  </si>
  <si>
    <t xml:space="preserve">     ที่มา:    สำนักงานเขตพื้นที่การศึกษาประถมศึกษาสุรินทร์ เขต 1 , 2 และ 3</t>
  </si>
  <si>
    <t xml:space="preserve">Source:     Surin Primary Educational Service Area Office, Area 1 , 2 and  3 </t>
  </si>
  <si>
    <t xml:space="preserve">               </t>
  </si>
  <si>
    <t xml:space="preserve">     สำนักงานเขตพื้นที่การศึกษามัธยมศึกษาเขต 33 สุรินทร์</t>
  </si>
  <si>
    <t xml:space="preserve">               Surin Secondary Educational Service Area Office, Area  33</t>
  </si>
  <si>
    <t xml:space="preserve">               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</si>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</sst>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3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/>
    <xf numFmtId="0" fontId="5" fillId="0" borderId="14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right" vertical="center" indent="2"/>
    </xf>
    <xf numFmtId="3" fontId="3" fillId="0" borderId="10" xfId="1" applyNumberFormat="1" applyFont="1" applyBorder="1" applyAlignment="1">
      <alignment horizontal="right" vertical="center" indent="3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/>
    <xf numFmtId="0" fontId="3" fillId="0" borderId="8" xfId="0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 indent="2"/>
    </xf>
    <xf numFmtId="3" fontId="5" fillId="0" borderId="9" xfId="1" applyNumberFormat="1" applyFont="1" applyBorder="1" applyAlignment="1">
      <alignment horizontal="right" vertical="center" indent="3"/>
    </xf>
    <xf numFmtId="3" fontId="5" fillId="0" borderId="10" xfId="1" applyNumberFormat="1" applyFont="1" applyBorder="1" applyAlignment="1">
      <alignment horizontal="right" vertical="center" indent="3"/>
    </xf>
    <xf numFmtId="0" fontId="4" fillId="0" borderId="0" xfId="0" applyFont="1" applyBorder="1" applyAlignment="1">
      <alignment horizontal="left" indent="1"/>
    </xf>
    <xf numFmtId="0" fontId="5" fillId="0" borderId="8" xfId="0" applyFont="1" applyBorder="1" applyAlignment="1"/>
    <xf numFmtId="3" fontId="5" fillId="0" borderId="9" xfId="1" applyNumberFormat="1" applyFont="1" applyBorder="1" applyAlignment="1">
      <alignment horizontal="right" indent="3"/>
    </xf>
    <xf numFmtId="3" fontId="5" fillId="0" borderId="10" xfId="1" applyNumberFormat="1" applyFont="1" applyBorder="1" applyAlignment="1">
      <alignment horizontal="right" indent="3"/>
    </xf>
    <xf numFmtId="3" fontId="5" fillId="0" borderId="10" xfId="1" applyNumberFormat="1" applyFont="1" applyBorder="1" applyAlignment="1">
      <alignment horizontal="right" indent="2"/>
    </xf>
    <xf numFmtId="0" fontId="4" fillId="0" borderId="0" xfId="0" applyFont="1" applyAlignment="1">
      <alignment horizontal="left" indent="1"/>
    </xf>
    <xf numFmtId="0" fontId="4" fillId="0" borderId="11" xfId="0" applyFont="1" applyBorder="1"/>
    <xf numFmtId="0" fontId="5" fillId="0" borderId="12" xfId="0" applyFont="1" applyBorder="1" applyAlignment="1"/>
    <xf numFmtId="3" fontId="5" fillId="0" borderId="13" xfId="1" applyNumberFormat="1" applyFont="1" applyBorder="1" applyAlignment="1">
      <alignment horizontal="right" vertical="center" indent="2"/>
    </xf>
    <xf numFmtId="3" fontId="5" fillId="0" borderId="13" xfId="1" applyNumberFormat="1" applyFont="1" applyBorder="1" applyAlignment="1">
      <alignment horizontal="right" indent="3"/>
    </xf>
    <xf numFmtId="3" fontId="5" fillId="0" borderId="13" xfId="1" applyNumberFormat="1" applyFont="1" applyBorder="1" applyAlignment="1">
      <alignment horizontal="right" indent="2"/>
    </xf>
    <xf numFmtId="0" fontId="4" fillId="0" borderId="14" xfId="0" applyFont="1" applyBorder="1" applyAlignment="1">
      <alignment horizontal="left" indent="1"/>
    </xf>
    <xf numFmtId="0" fontId="5" fillId="0" borderId="0" xfId="0" applyFont="1" applyBorder="1" applyAlignment="1">
      <alignment horizontal="right" indent="3"/>
    </xf>
    <xf numFmtId="0" fontId="5" fillId="0" borderId="0" xfId="0" applyFont="1" applyBorder="1" applyAlignment="1">
      <alignment horizontal="right" indent="2"/>
    </xf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5" fillId="0" borderId="9" xfId="2" applyFont="1" applyBorder="1" applyAlignment="1">
      <alignment horizontal="right" vertical="center" indent="3"/>
    </xf>
    <xf numFmtId="0" fontId="5" fillId="0" borderId="10" xfId="2" applyFont="1" applyBorder="1" applyAlignment="1">
      <alignment horizontal="center" vertical="center"/>
    </xf>
    <xf numFmtId="0" fontId="5" fillId="0" borderId="10" xfId="2" applyFont="1" applyBorder="1" applyAlignment="1">
      <alignment horizontal="right" vertical="center" indent="2"/>
    </xf>
    <xf numFmtId="0" fontId="5" fillId="0" borderId="9" xfId="2" applyFont="1" applyBorder="1" applyAlignment="1">
      <alignment horizontal="right" indent="3"/>
    </xf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 indent="2"/>
    </xf>
    <xf numFmtId="0" fontId="5" fillId="0" borderId="13" xfId="0" applyFont="1" applyBorder="1" applyAlignment="1">
      <alignment horizontal="right" indent="2"/>
    </xf>
    <xf numFmtId="0" fontId="5" fillId="0" borderId="0" xfId="0" applyFont="1" applyAlignment="1">
      <alignment horizontal="left"/>
    </xf>
  </cellXfs>
  <cellStyles count="83">
    <cellStyle name="Comma 2" xfId="3"/>
    <cellStyle name="Comma 2 10" xfId="4"/>
    <cellStyle name="Comma 2 11" xfId="5"/>
    <cellStyle name="Comma 2 12" xfId="6"/>
    <cellStyle name="Comma 2 13" xfId="7"/>
    <cellStyle name="Comma 2 14" xfId="8"/>
    <cellStyle name="Comma 2 15" xfId="9"/>
    <cellStyle name="Comma 2 16" xfId="10"/>
    <cellStyle name="Comma 2 17" xfId="11"/>
    <cellStyle name="Comma 2 18" xfId="12"/>
    <cellStyle name="Comma 2 19" xfId="13"/>
    <cellStyle name="Comma 2 2" xfId="14"/>
    <cellStyle name="Comma 2 20" xfId="15"/>
    <cellStyle name="Comma 2 3" xfId="16"/>
    <cellStyle name="Comma 2 4" xfId="17"/>
    <cellStyle name="Comma 2 5" xfId="18"/>
    <cellStyle name="Comma 2 6" xfId="19"/>
    <cellStyle name="Comma 2 7" xfId="20"/>
    <cellStyle name="Comma 2 8" xfId="21"/>
    <cellStyle name="Comma 2 9" xfId="22"/>
    <cellStyle name="Comma 3" xfId="1"/>
    <cellStyle name="Normal 2" xfId="2"/>
    <cellStyle name="เครื่องหมายจุลภาค 19 10" xfId="23"/>
    <cellStyle name="เครื่องหมายจุลภาค 19 11" xfId="24"/>
    <cellStyle name="เครื่องหมายจุลภาค 19 12" xfId="25"/>
    <cellStyle name="เครื่องหมายจุลภาค 19 13" xfId="26"/>
    <cellStyle name="เครื่องหมายจุลภาค 19 14" xfId="27"/>
    <cellStyle name="เครื่องหมายจุลภาค 19 15" xfId="28"/>
    <cellStyle name="เครื่องหมายจุลภาค 19 16" xfId="29"/>
    <cellStyle name="เครื่องหมายจุลภาค 19 17" xfId="30"/>
    <cellStyle name="เครื่องหมายจุลภาค 19 18" xfId="31"/>
    <cellStyle name="เครื่องหมายจุลภาค 19 19" xfId="32"/>
    <cellStyle name="เครื่องหมายจุลภาค 19 2" xfId="33"/>
    <cellStyle name="เครื่องหมายจุลภาค 19 20" xfId="34"/>
    <cellStyle name="เครื่องหมายจุลภาค 19 21" xfId="35"/>
    <cellStyle name="เครื่องหมายจุลภาค 19 3" xfId="36"/>
    <cellStyle name="เครื่องหมายจุลภาค 19 4" xfId="37"/>
    <cellStyle name="เครื่องหมายจุลภาค 19 5" xfId="38"/>
    <cellStyle name="เครื่องหมายจุลภาค 19 6" xfId="39"/>
    <cellStyle name="เครื่องหมายจุลภาค 19 7" xfId="40"/>
    <cellStyle name="เครื่องหมายจุลภาค 19 8" xfId="41"/>
    <cellStyle name="เครื่องหมายจุลภาค 19 9" xfId="42"/>
    <cellStyle name="เครื่องหมายจุลภาค 2" xfId="43"/>
    <cellStyle name="เครื่องหมายจุลภาค 2 10" xfId="44"/>
    <cellStyle name="เครื่องหมายจุลภาค 2 11" xfId="45"/>
    <cellStyle name="เครื่องหมายจุลภาค 2 12" xfId="46"/>
    <cellStyle name="เครื่องหมายจุลภาค 2 13" xfId="47"/>
    <cellStyle name="เครื่องหมายจุลภาค 2 14" xfId="48"/>
    <cellStyle name="เครื่องหมายจุลภาค 2 15" xfId="49"/>
    <cellStyle name="เครื่องหมายจุลภาค 2 16" xfId="50"/>
    <cellStyle name="เครื่องหมายจุลภาค 2 17" xfId="51"/>
    <cellStyle name="เครื่องหมายจุลภาค 2 18" xfId="52"/>
    <cellStyle name="เครื่องหมายจุลภาค 2 19" xfId="53"/>
    <cellStyle name="เครื่องหมายจุลภาค 2 2" xfId="54"/>
    <cellStyle name="เครื่องหมายจุลภาค 2 20" xfId="55"/>
    <cellStyle name="เครื่องหมายจุลภาค 2 3" xfId="56"/>
    <cellStyle name="เครื่องหมายจุลภาค 2 4" xfId="57"/>
    <cellStyle name="เครื่องหมายจุลภาค 2 5" xfId="58"/>
    <cellStyle name="เครื่องหมายจุลภาค 2 6" xfId="59"/>
    <cellStyle name="เครื่องหมายจุลภาค 2 7" xfId="60"/>
    <cellStyle name="เครื่องหมายจุลภาค 2 8" xfId="61"/>
    <cellStyle name="เครื่องหมายจุลภาค 2 9" xfId="62"/>
    <cellStyle name="เครื่องหมายจุลภาค 20 10" xfId="63"/>
    <cellStyle name="เครื่องหมายจุลภาค 20 11" xfId="64"/>
    <cellStyle name="เครื่องหมายจุลภาค 20 12" xfId="65"/>
    <cellStyle name="เครื่องหมายจุลภาค 20 13" xfId="66"/>
    <cellStyle name="เครื่องหมายจุลภาค 20 14" xfId="67"/>
    <cellStyle name="เครื่องหมายจุลภาค 20 15" xfId="68"/>
    <cellStyle name="เครื่องหมายจุลภาค 20 16" xfId="69"/>
    <cellStyle name="เครื่องหมายจุลภาค 20 17" xfId="70"/>
    <cellStyle name="เครื่องหมายจุลภาค 20 18" xfId="71"/>
    <cellStyle name="เครื่องหมายจุลภาค 20 19" xfId="72"/>
    <cellStyle name="เครื่องหมายจุลภาค 20 2" xfId="73"/>
    <cellStyle name="เครื่องหมายจุลภาค 20 20" xfId="74"/>
    <cellStyle name="เครื่องหมายจุลภาค 20 21" xfId="75"/>
    <cellStyle name="เครื่องหมายจุลภาค 20 3" xfId="76"/>
    <cellStyle name="เครื่องหมายจุลภาค 20 4" xfId="77"/>
    <cellStyle name="เครื่องหมายจุลภาค 20 5" xfId="78"/>
    <cellStyle name="เครื่องหมายจุลภาค 20 6" xfId="79"/>
    <cellStyle name="เครื่องหมายจุลภาค 20 7" xfId="80"/>
    <cellStyle name="เครื่องหมายจุลภาค 20 8" xfId="81"/>
    <cellStyle name="เครื่องหมายจุลภาค 20 9" xfId="8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1000125</xdr:colOff>
      <xdr:row>1</xdr:row>
      <xdr:rowOff>228600</xdr:rowOff>
    </xdr:from>
    <xdr:to>
      <xdr:col>15</xdr:col>
      <xdr:colOff>57150</xdr:colOff>
      <xdr:row>28</xdr:row>
      <xdr:rowOff>142875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267825" y="476250"/>
          <a:ext cx="790575" cy="6143625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9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971550</xdr:colOff>
      <xdr:row>29</xdr:row>
      <xdr:rowOff>85725</xdr:rowOff>
    </xdr:from>
    <xdr:to>
      <xdr:col>15</xdr:col>
      <xdr:colOff>114300</xdr:colOff>
      <xdr:row>51</xdr:row>
      <xdr:rowOff>209550</xdr:rowOff>
    </xdr:to>
    <xdr:grpSp>
      <xdr:nvGrpSpPr>
        <xdr:cNvPr id="6" name="Group 180"/>
        <xdr:cNvGrpSpPr>
          <a:grpSpLocks/>
        </xdr:cNvGrpSpPr>
      </xdr:nvGrpSpPr>
      <xdr:grpSpPr bwMode="auto">
        <a:xfrm>
          <a:off x="9239250" y="6810375"/>
          <a:ext cx="876300" cy="5343525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1"/>
            <a:ext cx="32" cy="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53"/>
  <sheetViews>
    <sheetView tabSelected="1" view="pageBreakPreview" topLeftCell="A22" zoomScale="50" zoomScaleSheetLayoutView="50" workbookViewId="0">
      <selection activeCell="S41" sqref="S41"/>
    </sheetView>
  </sheetViews>
  <sheetFormatPr defaultRowHeight="18.75"/>
  <cols>
    <col min="1" max="1" width="1.7109375" style="7" customWidth="1"/>
    <col min="2" max="2" width="5.85546875" style="7" customWidth="1"/>
    <col min="3" max="3" width="4.140625" style="7" customWidth="1"/>
    <col min="4" max="4" width="7" style="7" customWidth="1"/>
    <col min="5" max="5" width="10.7109375" style="7" customWidth="1"/>
    <col min="6" max="6" width="18.28515625" style="7" customWidth="1"/>
    <col min="7" max="7" width="17.140625" style="7" customWidth="1"/>
    <col min="8" max="8" width="12.85546875" style="7" customWidth="1"/>
    <col min="9" max="9" width="10.85546875" style="7" customWidth="1"/>
    <col min="10" max="10" width="13.5703125" style="7" customWidth="1"/>
    <col min="11" max="11" width="10.85546875" style="7" customWidth="1"/>
    <col min="12" max="12" width="10.140625" style="7" customWidth="1"/>
    <col min="13" max="13" width="17.28515625" style="7" customWidth="1"/>
    <col min="14" max="14" width="2.28515625" style="7" customWidth="1"/>
    <col min="15" max="15" width="6.140625" style="7" customWidth="1"/>
    <col min="16" max="16384" width="9.140625" style="7"/>
  </cols>
  <sheetData>
    <row r="1" spans="1:17" s="1" customFormat="1">
      <c r="B1" s="2" t="s">
        <v>0</v>
      </c>
      <c r="C1" s="3">
        <v>3.3</v>
      </c>
      <c r="D1" s="2" t="s">
        <v>1</v>
      </c>
    </row>
    <row r="2" spans="1:17" s="4" customFormat="1">
      <c r="B2" s="5" t="s">
        <v>2</v>
      </c>
      <c r="C2" s="3">
        <v>3.3</v>
      </c>
      <c r="D2" s="5" t="s">
        <v>3</v>
      </c>
      <c r="E2" s="6"/>
    </row>
    <row r="3" spans="1:17" ht="6" customHeight="1"/>
    <row r="4" spans="1:17" s="17" customFormat="1" ht="18.75" customHeight="1">
      <c r="A4" s="8" t="s">
        <v>4</v>
      </c>
      <c r="B4" s="9"/>
      <c r="C4" s="9"/>
      <c r="D4" s="10"/>
      <c r="E4" s="11"/>
      <c r="F4" s="12" t="s">
        <v>5</v>
      </c>
      <c r="G4" s="13"/>
      <c r="H4" s="13"/>
      <c r="I4" s="14"/>
      <c r="J4" s="12" t="s">
        <v>6</v>
      </c>
      <c r="K4" s="15"/>
      <c r="L4" s="15"/>
      <c r="M4" s="16" t="s">
        <v>7</v>
      </c>
    </row>
    <row r="5" spans="1:17" s="17" customFormat="1" ht="18.75" customHeight="1">
      <c r="A5" s="18"/>
      <c r="B5" s="18"/>
      <c r="C5" s="18"/>
      <c r="D5" s="19"/>
      <c r="F5" s="11"/>
      <c r="G5" s="20" t="s">
        <v>8</v>
      </c>
      <c r="H5" s="21" t="s">
        <v>9</v>
      </c>
      <c r="I5" s="21"/>
      <c r="J5" s="11"/>
      <c r="K5" s="11"/>
      <c r="L5" s="11"/>
      <c r="M5" s="22"/>
    </row>
    <row r="6" spans="1:17" s="17" customFormat="1" ht="18.75" customHeight="1">
      <c r="A6" s="18"/>
      <c r="B6" s="18"/>
      <c r="C6" s="18"/>
      <c r="D6" s="19"/>
      <c r="F6" s="23" t="s">
        <v>10</v>
      </c>
      <c r="G6" s="23" t="s">
        <v>11</v>
      </c>
      <c r="H6" s="23" t="s">
        <v>12</v>
      </c>
      <c r="I6" s="24"/>
      <c r="J6" s="24"/>
      <c r="K6" s="24"/>
      <c r="L6" s="24"/>
      <c r="M6" s="22"/>
    </row>
    <row r="7" spans="1:17" s="17" customFormat="1" ht="18.75" customHeight="1">
      <c r="A7" s="18"/>
      <c r="B7" s="18"/>
      <c r="C7" s="18"/>
      <c r="D7" s="19"/>
      <c r="E7" s="25" t="s">
        <v>13</v>
      </c>
      <c r="F7" s="23" t="s">
        <v>14</v>
      </c>
      <c r="G7" s="25" t="s">
        <v>15</v>
      </c>
      <c r="H7" s="23" t="s">
        <v>16</v>
      </c>
      <c r="I7" s="26" t="s">
        <v>17</v>
      </c>
      <c r="J7" s="23" t="s">
        <v>18</v>
      </c>
      <c r="K7" s="23" t="s">
        <v>19</v>
      </c>
      <c r="L7" s="23" t="s">
        <v>20</v>
      </c>
      <c r="M7" s="22"/>
    </row>
    <row r="8" spans="1:17" s="17" customFormat="1" ht="18.75" customHeight="1">
      <c r="A8" s="18"/>
      <c r="B8" s="18"/>
      <c r="C8" s="18"/>
      <c r="D8" s="19"/>
      <c r="E8" s="23" t="s">
        <v>21</v>
      </c>
      <c r="F8" s="25" t="s">
        <v>22</v>
      </c>
      <c r="G8" s="23" t="s">
        <v>23</v>
      </c>
      <c r="H8" s="23" t="s">
        <v>24</v>
      </c>
      <c r="I8" s="23" t="s">
        <v>25</v>
      </c>
      <c r="J8" s="23" t="s">
        <v>26</v>
      </c>
      <c r="K8" s="23" t="s">
        <v>27</v>
      </c>
      <c r="L8" s="27" t="s">
        <v>28</v>
      </c>
      <c r="M8" s="22"/>
    </row>
    <row r="9" spans="1:17" s="17" customFormat="1" ht="18.75" customHeight="1">
      <c r="A9" s="18"/>
      <c r="B9" s="18"/>
      <c r="C9" s="18"/>
      <c r="D9" s="19"/>
      <c r="E9" s="28"/>
      <c r="F9" s="23" t="s">
        <v>29</v>
      </c>
      <c r="G9" s="23" t="s">
        <v>30</v>
      </c>
      <c r="H9" s="23" t="s">
        <v>31</v>
      </c>
      <c r="I9" s="24"/>
      <c r="K9" s="24"/>
      <c r="L9" s="24"/>
      <c r="M9" s="22"/>
    </row>
    <row r="10" spans="1:17" s="17" customFormat="1" ht="18.75" customHeight="1">
      <c r="A10" s="29"/>
      <c r="B10" s="29"/>
      <c r="C10" s="29"/>
      <c r="D10" s="30"/>
      <c r="E10" s="31"/>
      <c r="F10" s="32"/>
      <c r="G10" s="33" t="s">
        <v>32</v>
      </c>
      <c r="H10" s="33" t="s">
        <v>33</v>
      </c>
      <c r="I10" s="34"/>
      <c r="J10" s="35"/>
      <c r="K10" s="32"/>
      <c r="L10" s="32"/>
      <c r="M10" s="36"/>
    </row>
    <row r="11" spans="1:17" s="17" customFormat="1" ht="3" customHeight="1">
      <c r="A11" s="37"/>
      <c r="B11" s="37"/>
      <c r="C11" s="37"/>
      <c r="D11" s="38"/>
      <c r="E11" s="24"/>
      <c r="F11" s="24"/>
      <c r="G11" s="23"/>
      <c r="H11" s="23"/>
      <c r="I11" s="23"/>
      <c r="J11" s="23"/>
      <c r="K11" s="23"/>
      <c r="L11" s="23"/>
      <c r="M11" s="39"/>
    </row>
    <row r="12" spans="1:17" s="47" customFormat="1" ht="27.75" customHeight="1">
      <c r="A12" s="40" t="s">
        <v>34</v>
      </c>
      <c r="B12" s="40"/>
      <c r="C12" s="40"/>
      <c r="D12" s="41"/>
      <c r="E12" s="42">
        <f>SUM(F12,G12,H12,I12)</f>
        <v>9885</v>
      </c>
      <c r="F12" s="43">
        <f t="shared" ref="F12:L12" si="0">SUM(F13:F25,F42:F45)</f>
        <v>9526</v>
      </c>
      <c r="G12" s="43">
        <f t="shared" si="0"/>
        <v>145</v>
      </c>
      <c r="H12" s="43">
        <f t="shared" si="0"/>
        <v>150</v>
      </c>
      <c r="I12" s="42">
        <f t="shared" si="0"/>
        <v>64</v>
      </c>
      <c r="J12" s="43">
        <f t="shared" si="0"/>
        <v>1779</v>
      </c>
      <c r="K12" s="42">
        <f t="shared" si="0"/>
        <v>5390</v>
      </c>
      <c r="L12" s="42">
        <f t="shared" si="0"/>
        <v>2716</v>
      </c>
      <c r="M12" s="44" t="s">
        <v>21</v>
      </c>
      <c r="N12" s="45"/>
      <c r="O12" s="45"/>
      <c r="P12" s="46"/>
    </row>
    <row r="13" spans="1:17" s="47" customFormat="1" ht="18.75" customHeight="1">
      <c r="A13" s="48" t="s">
        <v>35</v>
      </c>
      <c r="B13" s="44"/>
      <c r="C13" s="44"/>
      <c r="D13" s="49"/>
      <c r="E13" s="50">
        <f t="shared" ref="E13:E25" si="1">SUM(F13,G13,H13,I13)</f>
        <v>1786</v>
      </c>
      <c r="F13" s="51">
        <v>1615</v>
      </c>
      <c r="G13" s="52">
        <v>82</v>
      </c>
      <c r="H13" s="52">
        <v>74</v>
      </c>
      <c r="I13" s="50">
        <v>15</v>
      </c>
      <c r="J13" s="52">
        <v>318</v>
      </c>
      <c r="K13" s="50">
        <v>916</v>
      </c>
      <c r="L13" s="50">
        <f>429+123</f>
        <v>552</v>
      </c>
      <c r="M13" s="53" t="s">
        <v>36</v>
      </c>
      <c r="N13" s="45"/>
      <c r="O13" s="45"/>
      <c r="P13" s="46"/>
      <c r="Q13" s="46"/>
    </row>
    <row r="14" spans="1:17" s="47" customFormat="1" ht="18.75" customHeight="1">
      <c r="A14" s="48" t="s">
        <v>37</v>
      </c>
      <c r="B14" s="44"/>
      <c r="C14" s="44"/>
      <c r="D14" s="49"/>
      <c r="E14" s="50">
        <f t="shared" si="1"/>
        <v>527</v>
      </c>
      <c r="F14" s="51">
        <v>527</v>
      </c>
      <c r="G14" s="52" t="s">
        <v>38</v>
      </c>
      <c r="H14" s="52" t="s">
        <v>38</v>
      </c>
      <c r="I14" s="50" t="s">
        <v>38</v>
      </c>
      <c r="J14" s="52">
        <v>101</v>
      </c>
      <c r="K14" s="50">
        <v>307</v>
      </c>
      <c r="L14" s="50">
        <f>72+47</f>
        <v>119</v>
      </c>
      <c r="M14" s="53" t="s">
        <v>39</v>
      </c>
      <c r="P14" s="46"/>
      <c r="Q14" s="46"/>
    </row>
    <row r="15" spans="1:17" s="17" customFormat="1" ht="18.75" customHeight="1">
      <c r="A15" s="48" t="s">
        <v>40</v>
      </c>
      <c r="B15" s="28"/>
      <c r="C15" s="28"/>
      <c r="D15" s="54"/>
      <c r="E15" s="50">
        <f t="shared" si="1"/>
        <v>816</v>
      </c>
      <c r="F15" s="55">
        <v>741</v>
      </c>
      <c r="G15" s="56">
        <v>23</v>
      </c>
      <c r="H15" s="56">
        <f>30+22</f>
        <v>52</v>
      </c>
      <c r="I15" s="57" t="s">
        <v>38</v>
      </c>
      <c r="J15" s="56">
        <v>157</v>
      </c>
      <c r="K15" s="57">
        <v>459</v>
      </c>
      <c r="L15" s="57">
        <f>140+60</f>
        <v>200</v>
      </c>
      <c r="M15" s="53" t="s">
        <v>41</v>
      </c>
      <c r="P15" s="46"/>
      <c r="Q15" s="46"/>
    </row>
    <row r="16" spans="1:17" s="17" customFormat="1" ht="18.75" customHeight="1">
      <c r="A16" s="48" t="s">
        <v>42</v>
      </c>
      <c r="B16" s="28"/>
      <c r="C16" s="28"/>
      <c r="D16" s="54"/>
      <c r="E16" s="50">
        <f t="shared" si="1"/>
        <v>504</v>
      </c>
      <c r="F16" s="55">
        <v>504</v>
      </c>
      <c r="G16" s="56" t="s">
        <v>38</v>
      </c>
      <c r="H16" s="56" t="s">
        <v>38</v>
      </c>
      <c r="I16" s="57" t="s">
        <v>38</v>
      </c>
      <c r="J16" s="56">
        <v>86</v>
      </c>
      <c r="K16" s="57">
        <v>263</v>
      </c>
      <c r="L16" s="57">
        <f>113+42</f>
        <v>155</v>
      </c>
      <c r="M16" s="53" t="s">
        <v>43</v>
      </c>
      <c r="P16" s="46"/>
      <c r="Q16" s="46"/>
    </row>
    <row r="17" spans="1:17" s="17" customFormat="1" ht="18.75" customHeight="1">
      <c r="A17" s="48" t="s">
        <v>44</v>
      </c>
      <c r="B17" s="28"/>
      <c r="C17" s="28"/>
      <c r="D17" s="54"/>
      <c r="E17" s="50">
        <f t="shared" si="1"/>
        <v>1012</v>
      </c>
      <c r="F17" s="55">
        <v>989</v>
      </c>
      <c r="G17" s="56">
        <v>16</v>
      </c>
      <c r="H17" s="56" t="s">
        <v>38</v>
      </c>
      <c r="I17" s="57">
        <v>7</v>
      </c>
      <c r="J17" s="56">
        <v>179</v>
      </c>
      <c r="K17" s="57">
        <v>558</v>
      </c>
      <c r="L17" s="57">
        <f>91+184</f>
        <v>275</v>
      </c>
      <c r="M17" s="53" t="s">
        <v>45</v>
      </c>
      <c r="P17" s="46"/>
      <c r="Q17" s="46"/>
    </row>
    <row r="18" spans="1:17" s="17" customFormat="1" ht="18.75" customHeight="1">
      <c r="A18" s="48" t="s">
        <v>46</v>
      </c>
      <c r="B18" s="28"/>
      <c r="C18" s="28"/>
      <c r="D18" s="54"/>
      <c r="E18" s="50">
        <f t="shared" si="1"/>
        <v>422</v>
      </c>
      <c r="F18" s="55">
        <v>412</v>
      </c>
      <c r="G18" s="56">
        <v>3</v>
      </c>
      <c r="H18" s="56" t="s">
        <v>38</v>
      </c>
      <c r="I18" s="57">
        <v>7</v>
      </c>
      <c r="J18" s="56">
        <v>71</v>
      </c>
      <c r="K18" s="57">
        <v>229</v>
      </c>
      <c r="L18" s="57">
        <f>71+51</f>
        <v>122</v>
      </c>
      <c r="M18" s="58" t="s">
        <v>47</v>
      </c>
      <c r="P18" s="46"/>
      <c r="Q18" s="46"/>
    </row>
    <row r="19" spans="1:17" s="17" customFormat="1" ht="18.75" customHeight="1">
      <c r="A19" s="48" t="s">
        <v>48</v>
      </c>
      <c r="B19" s="28"/>
      <c r="C19" s="28"/>
      <c r="D19" s="54"/>
      <c r="E19" s="50">
        <f t="shared" si="1"/>
        <v>672</v>
      </c>
      <c r="F19" s="55">
        <v>662</v>
      </c>
      <c r="G19" s="56" t="s">
        <v>38</v>
      </c>
      <c r="H19" s="56">
        <v>10</v>
      </c>
      <c r="I19" s="57" t="s">
        <v>38</v>
      </c>
      <c r="J19" s="56">
        <v>124</v>
      </c>
      <c r="K19" s="57">
        <v>365</v>
      </c>
      <c r="L19" s="57">
        <f>138+45</f>
        <v>183</v>
      </c>
      <c r="M19" s="58" t="s">
        <v>49</v>
      </c>
      <c r="P19" s="46"/>
      <c r="Q19" s="46"/>
    </row>
    <row r="20" spans="1:17" s="17" customFormat="1" ht="18.75" customHeight="1">
      <c r="A20" s="48" t="s">
        <v>50</v>
      </c>
      <c r="B20" s="28"/>
      <c r="C20" s="28"/>
      <c r="D20" s="54"/>
      <c r="E20" s="50">
        <f t="shared" si="1"/>
        <v>329</v>
      </c>
      <c r="F20" s="55">
        <v>329</v>
      </c>
      <c r="G20" s="56" t="s">
        <v>38</v>
      </c>
      <c r="H20" s="56" t="s">
        <v>38</v>
      </c>
      <c r="I20" s="57" t="s">
        <v>38</v>
      </c>
      <c r="J20" s="56">
        <v>62</v>
      </c>
      <c r="K20" s="57">
        <v>190</v>
      </c>
      <c r="L20" s="57">
        <f>50+27</f>
        <v>77</v>
      </c>
      <c r="M20" s="58" t="s">
        <v>51</v>
      </c>
      <c r="P20" s="46"/>
      <c r="Q20" s="46"/>
    </row>
    <row r="21" spans="1:17" s="17" customFormat="1" ht="18.75" customHeight="1">
      <c r="A21" s="48" t="s">
        <v>52</v>
      </c>
      <c r="B21" s="28"/>
      <c r="C21" s="28"/>
      <c r="D21" s="54"/>
      <c r="E21" s="50">
        <f t="shared" si="1"/>
        <v>953</v>
      </c>
      <c r="F21" s="55">
        <v>932</v>
      </c>
      <c r="G21" s="56">
        <v>21</v>
      </c>
      <c r="H21" s="56" t="s">
        <v>38</v>
      </c>
      <c r="I21" s="57" t="s">
        <v>38</v>
      </c>
      <c r="J21" s="56">
        <v>168</v>
      </c>
      <c r="K21" s="57">
        <v>516</v>
      </c>
      <c r="L21" s="57">
        <f>177+92</f>
        <v>269</v>
      </c>
      <c r="M21" s="58" t="s">
        <v>53</v>
      </c>
      <c r="P21" s="46"/>
      <c r="Q21" s="46"/>
    </row>
    <row r="22" spans="1:17" s="17" customFormat="1" ht="18.75" customHeight="1">
      <c r="A22" s="48" t="s">
        <v>54</v>
      </c>
      <c r="B22" s="28"/>
      <c r="C22" s="28"/>
      <c r="D22" s="54"/>
      <c r="E22" s="50">
        <f t="shared" si="1"/>
        <v>883</v>
      </c>
      <c r="F22" s="55">
        <v>869</v>
      </c>
      <c r="G22" s="56" t="s">
        <v>38</v>
      </c>
      <c r="H22" s="56" t="s">
        <v>38</v>
      </c>
      <c r="I22" s="57">
        <v>14</v>
      </c>
      <c r="J22" s="56">
        <v>150</v>
      </c>
      <c r="K22" s="57">
        <v>484</v>
      </c>
      <c r="L22" s="57">
        <f>162+87</f>
        <v>249</v>
      </c>
      <c r="M22" s="58" t="s">
        <v>55</v>
      </c>
      <c r="P22" s="46"/>
      <c r="Q22" s="46"/>
    </row>
    <row r="23" spans="1:17" s="17" customFormat="1" ht="18.75" customHeight="1">
      <c r="A23" s="48" t="s">
        <v>56</v>
      </c>
      <c r="B23" s="28"/>
      <c r="C23" s="28"/>
      <c r="D23" s="54"/>
      <c r="E23" s="50">
        <f t="shared" si="1"/>
        <v>244</v>
      </c>
      <c r="F23" s="55">
        <v>244</v>
      </c>
      <c r="G23" s="56" t="s">
        <v>38</v>
      </c>
      <c r="H23" s="56" t="s">
        <v>38</v>
      </c>
      <c r="I23" s="57" t="s">
        <v>38</v>
      </c>
      <c r="J23" s="56">
        <v>40</v>
      </c>
      <c r="K23" s="57">
        <v>121</v>
      </c>
      <c r="L23" s="57">
        <f>68+15</f>
        <v>83</v>
      </c>
      <c r="M23" s="58" t="s">
        <v>57</v>
      </c>
      <c r="P23" s="46"/>
      <c r="Q23" s="46"/>
    </row>
    <row r="24" spans="1:17" s="17" customFormat="1" ht="18.75" customHeight="1">
      <c r="A24" s="48" t="s">
        <v>58</v>
      </c>
      <c r="B24" s="28"/>
      <c r="C24" s="28"/>
      <c r="D24" s="54"/>
      <c r="E24" s="50">
        <f t="shared" si="1"/>
        <v>396</v>
      </c>
      <c r="F24" s="55">
        <v>382</v>
      </c>
      <c r="G24" s="56" t="s">
        <v>38</v>
      </c>
      <c r="H24" s="56">
        <v>14</v>
      </c>
      <c r="I24" s="57" t="s">
        <v>38</v>
      </c>
      <c r="J24" s="56">
        <v>72</v>
      </c>
      <c r="K24" s="57">
        <v>217</v>
      </c>
      <c r="L24" s="57">
        <f>61+46</f>
        <v>107</v>
      </c>
      <c r="M24" s="58" t="s">
        <v>59</v>
      </c>
      <c r="P24" s="46"/>
      <c r="Q24" s="46"/>
    </row>
    <row r="25" spans="1:17" s="17" customFormat="1">
      <c r="A25" s="59" t="s">
        <v>60</v>
      </c>
      <c r="B25" s="31"/>
      <c r="C25" s="31"/>
      <c r="D25" s="60"/>
      <c r="E25" s="61">
        <f t="shared" si="1"/>
        <v>306</v>
      </c>
      <c r="F25" s="62">
        <v>292</v>
      </c>
      <c r="G25" s="62" t="s">
        <v>38</v>
      </c>
      <c r="H25" s="62" t="s">
        <v>38</v>
      </c>
      <c r="I25" s="63">
        <v>14</v>
      </c>
      <c r="J25" s="62">
        <v>56</v>
      </c>
      <c r="K25" s="63">
        <v>170</v>
      </c>
      <c r="L25" s="63">
        <f>51+29</f>
        <v>80</v>
      </c>
      <c r="M25" s="64" t="s">
        <v>61</v>
      </c>
      <c r="P25" s="46"/>
      <c r="Q25" s="46"/>
    </row>
    <row r="26" spans="1:17" s="17" customFormat="1" ht="3" customHeight="1">
      <c r="A26" s="28"/>
      <c r="B26" s="28"/>
      <c r="C26" s="28"/>
      <c r="D26" s="28"/>
      <c r="E26" s="28"/>
      <c r="F26" s="28"/>
      <c r="G26" s="65"/>
      <c r="H26" s="65"/>
      <c r="I26" s="66"/>
      <c r="J26" s="65"/>
      <c r="K26" s="28"/>
      <c r="L26" s="28"/>
      <c r="M26" s="28"/>
    </row>
    <row r="27" spans="1:17" s="68" customFormat="1" ht="18.75" customHeight="1">
      <c r="A27" s="67"/>
      <c r="C27" s="67"/>
      <c r="D27" s="67"/>
      <c r="E27" s="67"/>
      <c r="F27" s="67"/>
      <c r="G27" s="67"/>
      <c r="H27" s="67"/>
      <c r="J27" s="67"/>
      <c r="K27" s="67"/>
      <c r="L27" s="67"/>
      <c r="M27" s="67"/>
    </row>
    <row r="28" spans="1:17" s="68" customFormat="1" ht="20.25" customHeight="1"/>
    <row r="29" spans="1:17" s="69" customFormat="1">
      <c r="B29" s="68"/>
      <c r="C29" s="68"/>
      <c r="D29" s="68"/>
      <c r="E29" s="68"/>
      <c r="F29" s="68"/>
      <c r="G29" s="68"/>
      <c r="H29" s="68"/>
      <c r="I29" s="68"/>
    </row>
    <row r="30" spans="1:17" s="69" customFormat="1" ht="9.75" customHeight="1"/>
    <row r="31" spans="1:17">
      <c r="A31" s="1"/>
      <c r="B31" s="2" t="s">
        <v>0</v>
      </c>
      <c r="C31" s="3">
        <v>3.3</v>
      </c>
      <c r="D31" s="2" t="s">
        <v>62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>
      <c r="A32" s="4"/>
      <c r="B32" s="5" t="s">
        <v>2</v>
      </c>
      <c r="C32" s="3">
        <v>3.3</v>
      </c>
      <c r="D32" s="5" t="s">
        <v>63</v>
      </c>
      <c r="E32" s="6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9.75" customHeight="1"/>
    <row r="34" spans="1:15">
      <c r="A34" s="8" t="s">
        <v>4</v>
      </c>
      <c r="B34" s="9"/>
      <c r="C34" s="9"/>
      <c r="D34" s="10"/>
      <c r="E34" s="11"/>
      <c r="F34" s="12" t="s">
        <v>5</v>
      </c>
      <c r="G34" s="13"/>
      <c r="H34" s="13"/>
      <c r="I34" s="14"/>
      <c r="J34" s="12" t="s">
        <v>6</v>
      </c>
      <c r="K34" s="15"/>
      <c r="L34" s="15"/>
      <c r="M34" s="16" t="s">
        <v>7</v>
      </c>
      <c r="N34" s="17"/>
      <c r="O34" s="17"/>
    </row>
    <row r="35" spans="1:15">
      <c r="A35" s="18"/>
      <c r="B35" s="18"/>
      <c r="C35" s="18"/>
      <c r="D35" s="19"/>
      <c r="E35" s="17"/>
      <c r="F35" s="11"/>
      <c r="G35" s="20" t="s">
        <v>8</v>
      </c>
      <c r="H35" s="21" t="s">
        <v>9</v>
      </c>
      <c r="I35" s="21"/>
      <c r="J35" s="11"/>
      <c r="K35" s="11"/>
      <c r="L35" s="11"/>
      <c r="M35" s="22"/>
      <c r="N35" s="17"/>
      <c r="O35" s="17"/>
    </row>
    <row r="36" spans="1:15">
      <c r="A36" s="18"/>
      <c r="B36" s="18"/>
      <c r="C36" s="18"/>
      <c r="D36" s="19"/>
      <c r="E36" s="17"/>
      <c r="F36" s="23" t="s">
        <v>10</v>
      </c>
      <c r="G36" s="23" t="s">
        <v>11</v>
      </c>
      <c r="H36" s="23" t="s">
        <v>12</v>
      </c>
      <c r="I36" s="24"/>
      <c r="J36" s="24"/>
      <c r="K36" s="24"/>
      <c r="L36" s="24"/>
      <c r="M36" s="22"/>
      <c r="N36" s="17"/>
      <c r="O36" s="17"/>
    </row>
    <row r="37" spans="1:15" ht="19.5">
      <c r="A37" s="18"/>
      <c r="B37" s="18"/>
      <c r="C37" s="18"/>
      <c r="D37" s="19"/>
      <c r="E37" s="25" t="s">
        <v>13</v>
      </c>
      <c r="F37" s="23" t="s">
        <v>14</v>
      </c>
      <c r="G37" s="25" t="s">
        <v>15</v>
      </c>
      <c r="H37" s="23" t="s">
        <v>16</v>
      </c>
      <c r="I37" s="26" t="s">
        <v>17</v>
      </c>
      <c r="J37" s="23" t="s">
        <v>18</v>
      </c>
      <c r="K37" s="23" t="s">
        <v>19</v>
      </c>
      <c r="L37" s="23" t="s">
        <v>20</v>
      </c>
      <c r="M37" s="22"/>
      <c r="N37" s="17"/>
      <c r="O37" s="17"/>
    </row>
    <row r="38" spans="1:15">
      <c r="A38" s="18"/>
      <c r="B38" s="18"/>
      <c r="C38" s="18"/>
      <c r="D38" s="19"/>
      <c r="E38" s="23" t="s">
        <v>21</v>
      </c>
      <c r="F38" s="25" t="s">
        <v>22</v>
      </c>
      <c r="G38" s="23" t="s">
        <v>23</v>
      </c>
      <c r="H38" s="23" t="s">
        <v>24</v>
      </c>
      <c r="I38" s="23" t="s">
        <v>25</v>
      </c>
      <c r="J38" s="23" t="s">
        <v>26</v>
      </c>
      <c r="K38" s="23" t="s">
        <v>27</v>
      </c>
      <c r="L38" s="27" t="s">
        <v>28</v>
      </c>
      <c r="M38" s="22"/>
      <c r="N38" s="17"/>
      <c r="O38" s="17"/>
    </row>
    <row r="39" spans="1:15">
      <c r="A39" s="18"/>
      <c r="B39" s="18"/>
      <c r="C39" s="18"/>
      <c r="D39" s="19"/>
      <c r="E39" s="28"/>
      <c r="F39" s="23" t="s">
        <v>29</v>
      </c>
      <c r="G39" s="23" t="s">
        <v>30</v>
      </c>
      <c r="H39" s="23" t="s">
        <v>31</v>
      </c>
      <c r="I39" s="24"/>
      <c r="J39" s="17"/>
      <c r="K39" s="24"/>
      <c r="L39" s="24"/>
      <c r="M39" s="22"/>
      <c r="N39" s="17"/>
      <c r="O39" s="17"/>
    </row>
    <row r="40" spans="1:15">
      <c r="A40" s="29"/>
      <c r="B40" s="29"/>
      <c r="C40" s="29"/>
      <c r="D40" s="30"/>
      <c r="E40" s="31"/>
      <c r="F40" s="32"/>
      <c r="G40" s="33" t="s">
        <v>32</v>
      </c>
      <c r="H40" s="33" t="s">
        <v>33</v>
      </c>
      <c r="I40" s="34"/>
      <c r="J40" s="35"/>
      <c r="K40" s="32"/>
      <c r="L40" s="32"/>
      <c r="M40" s="36"/>
      <c r="N40" s="17"/>
      <c r="O40" s="17"/>
    </row>
    <row r="41" spans="1:15">
      <c r="A41" s="37"/>
      <c r="B41" s="37"/>
      <c r="C41" s="37"/>
      <c r="D41" s="38"/>
      <c r="E41" s="24"/>
      <c r="F41" s="24"/>
      <c r="G41" s="23"/>
      <c r="H41" s="23"/>
      <c r="I41" s="23"/>
      <c r="J41" s="23"/>
      <c r="K41" s="23"/>
      <c r="L41" s="23"/>
      <c r="M41" s="39"/>
      <c r="N41" s="17"/>
      <c r="O41" s="17"/>
    </row>
    <row r="42" spans="1:15">
      <c r="A42" s="48" t="s">
        <v>64</v>
      </c>
      <c r="B42" s="48"/>
      <c r="C42" s="48"/>
      <c r="D42" s="48"/>
      <c r="E42" s="50">
        <f>SUM(F42,G42,H42,I42)</f>
        <v>247</v>
      </c>
      <c r="F42" s="70">
        <v>240</v>
      </c>
      <c r="G42" s="71" t="s">
        <v>38</v>
      </c>
      <c r="H42" s="71" t="s">
        <v>38</v>
      </c>
      <c r="I42" s="72">
        <v>7</v>
      </c>
      <c r="J42" s="71">
        <v>44</v>
      </c>
      <c r="K42" s="71">
        <v>137</v>
      </c>
      <c r="L42" s="71">
        <f>30+36</f>
        <v>66</v>
      </c>
      <c r="M42" s="69" t="s">
        <v>65</v>
      </c>
      <c r="N42" s="45"/>
      <c r="O42" s="45"/>
    </row>
    <row r="43" spans="1:15">
      <c r="A43" s="48" t="s">
        <v>66</v>
      </c>
      <c r="B43" s="48"/>
      <c r="C43" s="48"/>
      <c r="D43" s="48"/>
      <c r="E43" s="50">
        <f>SUM(F43,G43,H43,I43)</f>
        <v>297</v>
      </c>
      <c r="F43" s="70">
        <v>297</v>
      </c>
      <c r="G43" s="71" t="s">
        <v>38</v>
      </c>
      <c r="H43" s="71" t="s">
        <v>38</v>
      </c>
      <c r="I43" s="72" t="s">
        <v>38</v>
      </c>
      <c r="J43" s="71">
        <v>60</v>
      </c>
      <c r="K43" s="71">
        <v>179</v>
      </c>
      <c r="L43" s="71">
        <f>13+45</f>
        <v>58</v>
      </c>
      <c r="M43" s="69" t="s">
        <v>67</v>
      </c>
      <c r="N43" s="45"/>
      <c r="O43" s="45"/>
    </row>
    <row r="44" spans="1:15">
      <c r="A44" s="48" t="s">
        <v>68</v>
      </c>
      <c r="B44" s="48"/>
      <c r="C44" s="48"/>
      <c r="D44" s="48"/>
      <c r="E44" s="50">
        <f>SUM(F44,G44,H44,I44)</f>
        <v>248</v>
      </c>
      <c r="F44" s="70">
        <v>248</v>
      </c>
      <c r="G44" s="71" t="s">
        <v>38</v>
      </c>
      <c r="H44" s="71" t="s">
        <v>38</v>
      </c>
      <c r="I44" s="72" t="s">
        <v>38</v>
      </c>
      <c r="J44" s="71">
        <v>46</v>
      </c>
      <c r="K44" s="71">
        <v>139</v>
      </c>
      <c r="L44" s="71">
        <f>36+27</f>
        <v>63</v>
      </c>
      <c r="M44" s="48" t="s">
        <v>69</v>
      </c>
      <c r="N44" s="47"/>
      <c r="O44" s="47"/>
    </row>
    <row r="45" spans="1:15">
      <c r="A45" s="69" t="s">
        <v>70</v>
      </c>
      <c r="B45" s="69"/>
      <c r="C45" s="69"/>
      <c r="D45" s="69"/>
      <c r="E45" s="50">
        <f>SUM(F45,G45,H45,I45)</f>
        <v>243</v>
      </c>
      <c r="F45" s="73">
        <v>243</v>
      </c>
      <c r="G45" s="74" t="s">
        <v>38</v>
      </c>
      <c r="H45" s="74" t="s">
        <v>38</v>
      </c>
      <c r="I45" s="75" t="s">
        <v>38</v>
      </c>
      <c r="J45" s="74">
        <v>45</v>
      </c>
      <c r="K45" s="74">
        <v>140</v>
      </c>
      <c r="L45" s="74">
        <f>42+16</f>
        <v>58</v>
      </c>
      <c r="M45" s="69" t="s">
        <v>71</v>
      </c>
      <c r="N45" s="17"/>
      <c r="O45" s="17"/>
    </row>
    <row r="46" spans="1:15">
      <c r="A46" s="59"/>
      <c r="B46" s="31"/>
      <c r="C46" s="31"/>
      <c r="D46" s="60"/>
      <c r="E46" s="32"/>
      <c r="F46" s="76"/>
      <c r="G46" s="32"/>
      <c r="H46" s="32"/>
      <c r="I46" s="32"/>
      <c r="J46" s="32"/>
      <c r="K46" s="32"/>
      <c r="L46" s="32"/>
      <c r="M46" s="64"/>
      <c r="N46" s="17"/>
      <c r="O46" s="17"/>
    </row>
    <row r="47" spans="1:1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17"/>
      <c r="O47" s="17"/>
    </row>
    <row r="48" spans="1:15">
      <c r="A48" s="67"/>
      <c r="B48" s="68" t="s">
        <v>72</v>
      </c>
      <c r="C48" s="67"/>
      <c r="D48" s="67"/>
      <c r="E48" s="67"/>
      <c r="F48" s="17"/>
      <c r="H48" s="68" t="s">
        <v>73</v>
      </c>
      <c r="I48" s="68"/>
      <c r="J48" s="67"/>
      <c r="K48" s="67"/>
      <c r="L48" s="67"/>
      <c r="M48" s="67"/>
      <c r="N48" s="68"/>
      <c r="O48" s="68"/>
    </row>
    <row r="49" spans="1:15">
      <c r="A49" s="68"/>
      <c r="B49" s="77"/>
      <c r="C49" s="67" t="s">
        <v>74</v>
      </c>
      <c r="D49" s="67"/>
      <c r="E49" s="67"/>
      <c r="F49" s="17"/>
      <c r="H49" s="77" t="s">
        <v>75</v>
      </c>
      <c r="I49" s="68"/>
      <c r="J49" s="68"/>
      <c r="K49" s="68"/>
      <c r="L49" s="68"/>
      <c r="M49" s="68"/>
      <c r="N49" s="68"/>
      <c r="O49" s="68"/>
    </row>
    <row r="50" spans="1:15">
      <c r="A50" s="69"/>
      <c r="B50" s="77"/>
      <c r="C50" s="67" t="s">
        <v>76</v>
      </c>
      <c r="D50" s="67"/>
      <c r="E50" s="67"/>
      <c r="F50" s="17"/>
      <c r="H50" s="77" t="s">
        <v>77</v>
      </c>
      <c r="I50" s="68"/>
      <c r="J50" s="68"/>
      <c r="K50" s="69"/>
      <c r="L50" s="69"/>
      <c r="M50" s="69"/>
      <c r="N50" s="69"/>
      <c r="O50" s="69"/>
    </row>
    <row r="51" spans="1:15">
      <c r="A51" s="69"/>
      <c r="B51" s="68" t="s">
        <v>78</v>
      </c>
      <c r="C51" s="68"/>
      <c r="D51" s="68"/>
      <c r="E51" s="68"/>
      <c r="F51" s="17"/>
      <c r="H51" s="68" t="s">
        <v>79</v>
      </c>
      <c r="I51" s="68"/>
      <c r="J51" s="69"/>
      <c r="K51" s="69"/>
      <c r="L51" s="69"/>
      <c r="M51" s="69"/>
      <c r="N51" s="69"/>
      <c r="O51" s="69"/>
    </row>
    <row r="52" spans="1:15">
      <c r="B52" s="68" t="s">
        <v>80</v>
      </c>
      <c r="C52" s="68" t="s">
        <v>81</v>
      </c>
      <c r="D52" s="68"/>
      <c r="E52" s="68"/>
      <c r="F52" s="67"/>
      <c r="H52" s="68" t="s">
        <v>82</v>
      </c>
      <c r="I52" s="68"/>
    </row>
    <row r="53" spans="1:15">
      <c r="B53" s="68" t="s">
        <v>83</v>
      </c>
      <c r="C53" s="68"/>
      <c r="D53" s="68"/>
      <c r="E53" s="68"/>
      <c r="F53" s="67"/>
      <c r="H53" s="68" t="s">
        <v>84</v>
      </c>
      <c r="I53" s="68"/>
    </row>
  </sheetData>
  <mergeCells count="9">
    <mergeCell ref="A4:D10"/>
    <mergeCell ref="F4:I4"/>
    <mergeCell ref="J4:L4"/>
    <mergeCell ref="M4:M10"/>
    <mergeCell ref="A12:D12"/>
    <mergeCell ref="A34:D40"/>
    <mergeCell ref="F34:I34"/>
    <mergeCell ref="J34:L34"/>
    <mergeCell ref="M34:M4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2016-11-18T08:22:56Z</dcterms:created>
  <dcterms:modified xsi:type="dcterms:W3CDTF">2016-11-18T08:23:02Z</dcterms:modified>
</cp:coreProperties>
</file>