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3" sheetId="1" r:id="rId1"/>
  </sheets>
  <definedNames>
    <definedName name="_xlnm.Print_Area" localSheetId="0">'T-16.3'!$A$1:$O$27</definedName>
  </definedNames>
  <calcPr calcId="144525"/>
</workbook>
</file>

<file path=xl/calcChain.xml><?xml version="1.0" encoding="utf-8"?>
<calcChain xmlns="http://schemas.openxmlformats.org/spreadsheetml/2006/main">
  <c r="I19" i="1" l="1"/>
  <c r="I17" i="1" s="1"/>
  <c r="H19" i="1"/>
  <c r="I18" i="1"/>
  <c r="H18" i="1"/>
  <c r="H17" i="1" s="1"/>
  <c r="G17" i="1"/>
  <c r="J19" i="1" s="1"/>
  <c r="F17" i="1"/>
  <c r="E17" i="1"/>
  <c r="I15" i="1"/>
  <c r="H15" i="1"/>
  <c r="H13" i="1" s="1"/>
  <c r="I14" i="1"/>
  <c r="H14" i="1"/>
  <c r="I13" i="1"/>
  <c r="G13" i="1"/>
  <c r="J14" i="1" s="1"/>
  <c r="F13" i="1"/>
  <c r="E13" i="1"/>
  <c r="I11" i="1"/>
  <c r="I9" i="1" s="1"/>
  <c r="H11" i="1"/>
  <c r="I10" i="1"/>
  <c r="H9" i="1"/>
  <c r="G9" i="1"/>
  <c r="J11" i="1" s="1"/>
  <c r="F9" i="1"/>
  <c r="E9" i="1"/>
  <c r="J10" i="1" l="1"/>
  <c r="J15" i="1"/>
  <c r="J18" i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<sst xmlns="http://schemas.openxmlformats.org/spreadsheetml/2006/main" count="35" uniqueCount="27">
  <si>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</si>
  <si>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</si>
  <si>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Table</t>
  </si>
  <si>
    <t>Population Aged 6 Years and Over Access to Computer, Internet and Mobile Phone: 2014 - 2016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</si>
  <si>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</si>
  <si>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</si>
  <si>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</si>
  <si>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</si>
  <si>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</si>
  <si>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(2014)</t>
  </si>
  <si>
    <t>(2015)</t>
  </si>
  <si>
    <t>(2016)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</si>
  <si>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</si>
  <si>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</si>
  <si>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</si>
  <si>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</si>
  <si>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</si>
  <si>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</si>
  <si>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</si>
  <si>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</si>
  <si>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</si>
  <si>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</si>
  <si>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</si>
  <si>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</si>
  <si>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</si>
  <si>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พ.ศ.2557 - 2559 สำนักงานสถิติแห่งชาติ</t>
  </si>
  <si>
    <t xml:space="preserve">Sourec:  The 2014 - 2016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</si>
</sst>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187" fontId="3" fillId="0" borderId="9" xfId="1" applyNumberFormat="1" applyFont="1" applyBorder="1"/>
    <xf numFmtId="43" fontId="3" fillId="0" borderId="9" xfId="1" applyNumberFormat="1" applyFont="1" applyBorder="1"/>
    <xf numFmtId="43" fontId="3" fillId="0" borderId="9" xfId="1" applyFont="1" applyBorder="1"/>
    <xf numFmtId="187" fontId="5" fillId="0" borderId="9" xfId="1" applyNumberFormat="1" applyFont="1" applyBorder="1"/>
    <xf numFmtId="43" fontId="5" fillId="0" borderId="9" xfId="1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123825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61035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495300</xdr:colOff>
      <xdr:row>9</xdr:row>
      <xdr:rowOff>190500</xdr:rowOff>
    </xdr:from>
    <xdr:to>
      <xdr:col>22</xdr:col>
      <xdr:colOff>276225</xdr:colOff>
      <xdr:row>12</xdr:row>
      <xdr:rowOff>161925</xdr:rowOff>
    </xdr:to>
    <xdr:sp macro="" textlink="">
      <xdr:nvSpPr>
        <xdr:cNvPr id="6" name="คำบรรยายภาพแบบสี่เหลี่ยม 5"/>
        <xdr:cNvSpPr/>
      </xdr:nvSpPr>
      <xdr:spPr>
        <a:xfrm>
          <a:off x="11658600" y="2447925"/>
          <a:ext cx="2828925" cy="714375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workbookViewId="0">
      <selection activeCell="I26" sqref="I26"/>
    </sheetView>
  </sheetViews>
  <sheetFormatPr defaultRowHeight="21.75" x14ac:dyDescent="0.5"/>
  <cols>
    <col min="1" max="1" width="1.7109375" style="40" customWidth="1"/>
    <col min="2" max="3" width="5.42578125" style="40" customWidth="1"/>
    <col min="4" max="4" width="18.7109375" style="40" customWidth="1"/>
    <col min="5" max="10" width="13.7109375" style="40" customWidth="1"/>
    <col min="11" max="11" width="1.140625" style="40" customWidth="1"/>
    <col min="12" max="12" width="2.140625" style="40" customWidth="1"/>
    <col min="13" max="13" width="24.7109375" style="40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5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ht="20.100000000000001" customHeight="1" x14ac:dyDescent="0.5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ht="18.9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5">
      <c r="A6" s="16"/>
      <c r="B6" s="16"/>
      <c r="C6" s="16"/>
      <c r="D6" s="17"/>
      <c r="E6" s="18">
        <v>2557</v>
      </c>
      <c r="F6" s="18">
        <v>2558</v>
      </c>
      <c r="G6" s="18">
        <v>2559</v>
      </c>
      <c r="H6" s="18">
        <v>2557</v>
      </c>
      <c r="I6" s="18">
        <v>2558</v>
      </c>
      <c r="J6" s="18">
        <v>2559</v>
      </c>
      <c r="K6" s="19"/>
      <c r="L6" s="16"/>
      <c r="M6" s="16"/>
      <c r="N6" s="14"/>
    </row>
    <row r="7" spans="1:16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 x14ac:dyDescent="0.5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 x14ac:dyDescent="0.45">
      <c r="A9" s="15" t="s">
        <v>12</v>
      </c>
      <c r="D9" s="29"/>
      <c r="E9" s="30">
        <f t="shared" ref="E9:F9" si="0">SUM(E10:E11)</f>
        <v>273051</v>
      </c>
      <c r="F9" s="30">
        <f t="shared" si="0"/>
        <v>273034</v>
      </c>
      <c r="G9" s="30">
        <f>SUM(G10:G11)</f>
        <v>272678</v>
      </c>
      <c r="H9" s="31">
        <f t="shared" ref="H9:I9" si="1">SUM(H10:H11)</f>
        <v>99.997097318815904</v>
      </c>
      <c r="I9" s="31">
        <f t="shared" si="1"/>
        <v>100.00000000000001</v>
      </c>
      <c r="J9" s="32">
        <v>100</v>
      </c>
      <c r="L9" s="15" t="s">
        <v>13</v>
      </c>
    </row>
    <row r="10" spans="1:16" s="15" customFormat="1" ht="24" customHeight="1" x14ac:dyDescent="0.45">
      <c r="B10" s="15" t="s">
        <v>14</v>
      </c>
      <c r="D10" s="29"/>
      <c r="E10" s="33">
        <v>72148</v>
      </c>
      <c r="F10" s="33">
        <v>76654</v>
      </c>
      <c r="G10" s="33">
        <v>60576</v>
      </c>
      <c r="H10" s="34">
        <v>26.42</v>
      </c>
      <c r="I10" s="34">
        <f>76654/273034*100</f>
        <v>28.07489177172074</v>
      </c>
      <c r="J10" s="34">
        <f>G10/G9*100</f>
        <v>22.215213548581112</v>
      </c>
      <c r="M10" s="15" t="s">
        <v>15</v>
      </c>
    </row>
    <row r="11" spans="1:16" s="15" customFormat="1" ht="24" customHeight="1" x14ac:dyDescent="0.45">
      <c r="B11" s="15" t="s">
        <v>16</v>
      </c>
      <c r="D11" s="29"/>
      <c r="E11" s="33">
        <v>200903</v>
      </c>
      <c r="F11" s="33">
        <v>196380</v>
      </c>
      <c r="G11" s="33">
        <v>212102</v>
      </c>
      <c r="H11" s="34">
        <f>200903/273051*100</f>
        <v>73.577097318815902</v>
      </c>
      <c r="I11" s="34">
        <f>196380/273034*100</f>
        <v>71.925108228279271</v>
      </c>
      <c r="J11" s="34">
        <f>G11/G9*100</f>
        <v>77.784786451418881</v>
      </c>
      <c r="M11" s="15" t="s">
        <v>17</v>
      </c>
    </row>
    <row r="12" spans="1:16" s="15" customFormat="1" ht="10.5" customHeight="1" x14ac:dyDescent="0.45">
      <c r="D12" s="29"/>
      <c r="E12" s="33"/>
      <c r="F12" s="33"/>
      <c r="G12" s="33"/>
      <c r="H12" s="34"/>
      <c r="I12" s="34"/>
      <c r="J12" s="35"/>
    </row>
    <row r="13" spans="1:16" s="15" customFormat="1" ht="27.75" customHeight="1" x14ac:dyDescent="0.45">
      <c r="A13" s="15" t="s">
        <v>18</v>
      </c>
      <c r="D13" s="29"/>
      <c r="E13" s="30">
        <f t="shared" ref="E13:F13" si="2">SUM(E14:E15)</f>
        <v>273051</v>
      </c>
      <c r="F13" s="30">
        <f t="shared" si="2"/>
        <v>273034</v>
      </c>
      <c r="G13" s="30">
        <f>SUM(G14:G15)</f>
        <v>272678</v>
      </c>
      <c r="H13" s="31">
        <f t="shared" ref="H13:I13" si="3">SUM(H14:H15)</f>
        <v>100</v>
      </c>
      <c r="I13" s="31">
        <f t="shared" si="3"/>
        <v>99.999999999999986</v>
      </c>
      <c r="J13" s="32">
        <v>100</v>
      </c>
      <c r="L13" s="15" t="s">
        <v>19</v>
      </c>
    </row>
    <row r="14" spans="1:16" s="15" customFormat="1" ht="24" customHeight="1" x14ac:dyDescent="0.45">
      <c r="B14" s="15" t="s">
        <v>14</v>
      </c>
      <c r="D14" s="29"/>
      <c r="E14" s="33">
        <v>60615</v>
      </c>
      <c r="F14" s="33">
        <v>78767</v>
      </c>
      <c r="G14" s="33">
        <v>102311</v>
      </c>
      <c r="H14" s="34">
        <f>60615/273051*100</f>
        <v>22.199149609413627</v>
      </c>
      <c r="I14" s="34">
        <f>78767/273034*100</f>
        <v>28.848788063025115</v>
      </c>
      <c r="J14" s="34">
        <f>G14/G13*100</f>
        <v>37.520812093384869</v>
      </c>
      <c r="M14" s="15" t="s">
        <v>15</v>
      </c>
    </row>
    <row r="15" spans="1:16" s="15" customFormat="1" ht="24" customHeight="1" x14ac:dyDescent="0.45">
      <c r="B15" s="15" t="s">
        <v>16</v>
      </c>
      <c r="D15" s="29"/>
      <c r="E15" s="33">
        <v>212436</v>
      </c>
      <c r="F15" s="33">
        <v>194267</v>
      </c>
      <c r="G15" s="33">
        <v>170367</v>
      </c>
      <c r="H15" s="34">
        <f>212436/273051*100</f>
        <v>77.800850390586376</v>
      </c>
      <c r="I15" s="34">
        <f>194267/273034*100</f>
        <v>71.151211936974875</v>
      </c>
      <c r="J15" s="34">
        <f>G15/G13*100</f>
        <v>62.479187906615131</v>
      </c>
      <c r="M15" s="15" t="s">
        <v>17</v>
      </c>
    </row>
    <row r="16" spans="1:16" s="15" customFormat="1" ht="10.5" customHeight="1" x14ac:dyDescent="0.45">
      <c r="D16" s="29"/>
      <c r="E16" s="33"/>
      <c r="F16" s="33"/>
      <c r="G16" s="33"/>
      <c r="H16" s="34"/>
      <c r="I16" s="34"/>
      <c r="J16" s="35"/>
    </row>
    <row r="17" spans="1:13" s="15" customFormat="1" ht="27.75" customHeight="1" x14ac:dyDescent="0.45">
      <c r="A17" s="15" t="s">
        <v>20</v>
      </c>
      <c r="D17" s="29"/>
      <c r="E17" s="30">
        <f t="shared" ref="E17:F17" si="4">SUM(E18:E19)</f>
        <v>273051</v>
      </c>
      <c r="F17" s="30">
        <f t="shared" si="4"/>
        <v>273034</v>
      </c>
      <c r="G17" s="30">
        <f>SUM(G18:G19)</f>
        <v>272678</v>
      </c>
      <c r="H17" s="31">
        <f t="shared" ref="H17:I17" si="5">SUM(H18:H19)</f>
        <v>100</v>
      </c>
      <c r="I17" s="31">
        <f t="shared" si="5"/>
        <v>100.00000000000001</v>
      </c>
      <c r="J17" s="32">
        <v>100</v>
      </c>
      <c r="L17" s="15" t="s">
        <v>21</v>
      </c>
    </row>
    <row r="18" spans="1:13" s="15" customFormat="1" ht="24" customHeight="1" x14ac:dyDescent="0.45">
      <c r="B18" s="15" t="s">
        <v>22</v>
      </c>
      <c r="D18" s="29"/>
      <c r="E18" s="33">
        <v>189464</v>
      </c>
      <c r="F18" s="33">
        <v>191342</v>
      </c>
      <c r="G18" s="33">
        <v>197327</v>
      </c>
      <c r="H18" s="34">
        <f>189464/273051*100</f>
        <v>69.387770050283649</v>
      </c>
      <c r="I18" s="34">
        <f>191342/273034*100</f>
        <v>70.079916786920322</v>
      </c>
      <c r="J18" s="34">
        <f>G18/G17*100</f>
        <v>72.366307512890657</v>
      </c>
      <c r="M18" s="15" t="s">
        <v>23</v>
      </c>
    </row>
    <row r="19" spans="1:13" s="15" customFormat="1" ht="24" customHeight="1" x14ac:dyDescent="0.45">
      <c r="B19" s="15" t="s">
        <v>24</v>
      </c>
      <c r="D19" s="29"/>
      <c r="E19" s="33">
        <v>83587</v>
      </c>
      <c r="F19" s="33">
        <v>81692</v>
      </c>
      <c r="G19" s="33">
        <v>75351</v>
      </c>
      <c r="H19" s="34">
        <f>83587/273051*100</f>
        <v>30.612229949716351</v>
      </c>
      <c r="I19" s="34">
        <f>81692/273034*100</f>
        <v>29.920083213079689</v>
      </c>
      <c r="J19" s="34">
        <f>G19/G17*100</f>
        <v>27.633692487109339</v>
      </c>
      <c r="M19" s="15" t="s">
        <v>17</v>
      </c>
    </row>
    <row r="20" spans="1:13" s="15" customFormat="1" ht="6" customHeight="1" x14ac:dyDescent="0.45">
      <c r="A20" s="36"/>
      <c r="B20" s="36"/>
      <c r="C20" s="36"/>
      <c r="D20" s="37"/>
      <c r="E20" s="38"/>
      <c r="F20" s="38"/>
      <c r="G20" s="38"/>
      <c r="H20" s="38"/>
      <c r="I20" s="38"/>
      <c r="J20" s="38"/>
      <c r="K20" s="36"/>
      <c r="L20" s="36"/>
      <c r="M20" s="36"/>
    </row>
    <row r="21" spans="1:13" s="15" customFormat="1" ht="6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15" customFormat="1" ht="20.25" customHeight="1" x14ac:dyDescent="0.45">
      <c r="A22" s="39"/>
      <c r="B22" s="39" t="s">
        <v>25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15" customFormat="1" ht="20.100000000000001" customHeight="1" x14ac:dyDescent="0.45">
      <c r="A23" s="39"/>
      <c r="B23" s="15" t="s">
        <v>26</v>
      </c>
      <c r="E23" s="39"/>
      <c r="F23" s="39"/>
      <c r="G23" s="39"/>
      <c r="H23" s="39"/>
      <c r="I23" s="39"/>
      <c r="J23" s="39"/>
      <c r="K23" s="39"/>
      <c r="L23" s="39"/>
      <c r="M23" s="39"/>
    </row>
    <row r="24" spans="1:13" s="15" customFormat="1" ht="20.25" customHeight="1" x14ac:dyDescent="0.45">
      <c r="A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15" customFormat="1" ht="20.25" customHeight="1" x14ac:dyDescent="0.45">
      <c r="A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15" customFormat="1" ht="20.25" customHeight="1" x14ac:dyDescent="0.45">
      <c r="A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ht="12.75" customHeight="1" x14ac:dyDescent="0.5"/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2017-06-26T04:41:39Z</dcterms:created>
  <dcterms:modified xsi:type="dcterms:W3CDTF">2017-06-26T04:42:07Z</dcterms:modified>
</cp:coreProperties>
</file>