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8.ตารางMapping_รายงานสถิติ 2560 ถูกต้อง\19.สถิติการคลัง\"/>
    </mc:Choice>
  </mc:AlternateContent>
  <bookViews>
    <workbookView xWindow="120" yWindow="105" windowWidth="9720" windowHeight="5970" tabRatio="656"/>
  </bookViews>
  <sheets>
    <sheet name="T-19.3" sheetId="21" r:id="rId1"/>
  </sheets>
  <definedNames>
    <definedName name="_xlnm.Print_Area" localSheetId="0">'T-19.3'!$A$1:$U$134</definedName>
  </definedNames>
  <calcPr calcId="152511" calcMode="manual"/>
</workbook>
</file>

<file path=xl/calcChain.xml><?xml version="1.0" encoding="utf-8"?>
<calcChain xmlns="http://schemas.openxmlformats.org/spreadsheetml/2006/main">
  <c r="F84" i="21" l="1"/>
  <c r="E84" i="21"/>
  <c r="Q78" i="21"/>
  <c r="Q62" i="21"/>
  <c r="Q128" i="21" l="1"/>
  <c r="P128" i="21"/>
  <c r="O128" i="21"/>
  <c r="N128" i="21"/>
  <c r="M128" i="21"/>
  <c r="L128" i="21"/>
  <c r="K128" i="21"/>
  <c r="J128" i="21"/>
  <c r="I128" i="21"/>
  <c r="H128" i="21"/>
  <c r="G128" i="21"/>
  <c r="F128" i="21"/>
  <c r="E128" i="21"/>
  <c r="P125" i="21"/>
  <c r="O125" i="21"/>
  <c r="N125" i="21"/>
  <c r="M125" i="21"/>
  <c r="L125" i="21"/>
  <c r="K125" i="21"/>
  <c r="J125" i="21"/>
  <c r="I125" i="21"/>
  <c r="G125" i="21"/>
  <c r="F125" i="21"/>
  <c r="E125" i="21"/>
  <c r="Q121" i="21"/>
  <c r="P121" i="21"/>
  <c r="O121" i="21"/>
  <c r="N121" i="21"/>
  <c r="M121" i="21"/>
  <c r="L121" i="21"/>
  <c r="K121" i="21"/>
  <c r="J121" i="21"/>
  <c r="I121" i="21"/>
  <c r="H121" i="21"/>
  <c r="G121" i="21"/>
  <c r="F121" i="21"/>
  <c r="E121" i="21"/>
  <c r="P115" i="21"/>
  <c r="O115" i="21"/>
  <c r="N115" i="21"/>
  <c r="M115" i="21"/>
  <c r="L115" i="21"/>
  <c r="K115" i="21"/>
  <c r="J115" i="21"/>
  <c r="I115" i="21"/>
  <c r="H115" i="21"/>
  <c r="H13" i="21" s="1"/>
  <c r="G115" i="21"/>
  <c r="F115" i="21"/>
  <c r="E115" i="21"/>
  <c r="Q99" i="21"/>
  <c r="P99" i="21"/>
  <c r="O99" i="21"/>
  <c r="N99" i="21"/>
  <c r="M99" i="21"/>
  <c r="L99" i="21"/>
  <c r="K99" i="21"/>
  <c r="J99" i="21"/>
  <c r="I99" i="21"/>
  <c r="H99" i="21"/>
  <c r="G99" i="21"/>
  <c r="F99" i="21"/>
  <c r="E99" i="21"/>
  <c r="Q90" i="21"/>
  <c r="P90" i="21"/>
  <c r="O90" i="21"/>
  <c r="N90" i="21"/>
  <c r="M90" i="21"/>
  <c r="L90" i="21"/>
  <c r="K90" i="21"/>
  <c r="J90" i="21"/>
  <c r="I90" i="21"/>
  <c r="H90" i="21"/>
  <c r="G90" i="21"/>
  <c r="F90" i="21"/>
  <c r="E90" i="21"/>
  <c r="P84" i="21"/>
  <c r="O84" i="21"/>
  <c r="N84" i="21"/>
  <c r="M84" i="21"/>
  <c r="L84" i="21"/>
  <c r="K84" i="21"/>
  <c r="J84" i="21"/>
  <c r="I84" i="21"/>
  <c r="H84" i="21"/>
  <c r="G84" i="21"/>
  <c r="P78" i="21"/>
  <c r="O78" i="21"/>
  <c r="N78" i="21"/>
  <c r="M78" i="21"/>
  <c r="L78" i="21"/>
  <c r="K78" i="21"/>
  <c r="J78" i="21"/>
  <c r="I78" i="21"/>
  <c r="H78" i="21"/>
  <c r="G78" i="21"/>
  <c r="F78" i="21"/>
  <c r="E78" i="21"/>
  <c r="P62" i="21"/>
  <c r="O62" i="21"/>
  <c r="N62" i="21"/>
  <c r="M62" i="21"/>
  <c r="L62" i="21"/>
  <c r="K62" i="21"/>
  <c r="J62" i="21"/>
  <c r="I62" i="21"/>
  <c r="H62" i="21"/>
  <c r="G62" i="21"/>
  <c r="F62" i="21"/>
  <c r="E62" i="21"/>
  <c r="Q52" i="21"/>
  <c r="P52" i="21"/>
  <c r="O52" i="21"/>
  <c r="N52" i="21"/>
  <c r="M52" i="21"/>
  <c r="L52" i="21"/>
  <c r="K52" i="21"/>
  <c r="J52" i="21"/>
  <c r="I52" i="21"/>
  <c r="H52" i="21"/>
  <c r="G52" i="21"/>
  <c r="F52" i="21"/>
  <c r="E52" i="21"/>
  <c r="Q46" i="21"/>
  <c r="P46" i="21"/>
  <c r="O46" i="21"/>
  <c r="N46" i="21"/>
  <c r="M46" i="21"/>
  <c r="L46" i="21"/>
  <c r="K46" i="21"/>
  <c r="J46" i="21"/>
  <c r="I46" i="21"/>
  <c r="H46" i="21"/>
  <c r="G46" i="21"/>
  <c r="F46" i="21"/>
  <c r="E46" i="21"/>
  <c r="E28" i="21"/>
  <c r="Q28" i="21"/>
  <c r="Q13" i="21" s="1"/>
  <c r="P28" i="21"/>
  <c r="O28" i="21"/>
  <c r="N28" i="21"/>
  <c r="M28" i="21"/>
  <c r="L28" i="21"/>
  <c r="K28" i="21"/>
  <c r="J28" i="21"/>
  <c r="I28" i="21"/>
  <c r="H28" i="21"/>
  <c r="G28" i="21"/>
  <c r="F28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O13" i="21" l="1"/>
  <c r="E13" i="21"/>
  <c r="M13" i="21"/>
  <c r="F13" i="21"/>
  <c r="K13" i="21"/>
  <c r="J13" i="21"/>
  <c r="P13" i="21"/>
  <c r="N13" i="21"/>
  <c r="L13" i="21"/>
  <c r="I13" i="21"/>
  <c r="G13" i="21"/>
</calcChain>
</file>

<file path=xl/sharedStrings.xml><?xml version="1.0" encoding="utf-8"?>
<sst xmlns="http://schemas.openxmlformats.org/spreadsheetml/2006/main" count="516" uniqueCount="229">
  <si>
    <t>Total</t>
  </si>
  <si>
    <t>Others</t>
  </si>
  <si>
    <t xml:space="preserve">ตาราง   </t>
  </si>
  <si>
    <t>อื่น ๆ</t>
  </si>
  <si>
    <t>Organization</t>
  </si>
  <si>
    <t>ภาษีอากร</t>
  </si>
  <si>
    <t>ทรัพย์สิน</t>
  </si>
  <si>
    <t>สาธารณูปโภค</t>
  </si>
  <si>
    <t>Revenue</t>
  </si>
  <si>
    <t>Property</t>
  </si>
  <si>
    <t>Miscellaneous</t>
  </si>
  <si>
    <t>เงินอุดหนุน</t>
  </si>
  <si>
    <t>Subsidies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</si>
  <si>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</si>
  <si>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</si>
  <si>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</si>
  <si>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</si>
  <si>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</si>
  <si>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</si>
  <si>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</si>
  <si>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duties</t>
  </si>
  <si>
    <t>Administration</t>
  </si>
  <si>
    <t xml:space="preserve"> </t>
  </si>
  <si>
    <t>งบกลาง</t>
  </si>
  <si>
    <t>รวมยอด</t>
  </si>
  <si>
    <t>Table</t>
  </si>
  <si>
    <t>(บาท  Baht)</t>
  </si>
  <si>
    <t>งบบุคลากร</t>
  </si>
  <si>
    <t>งบดำเนินงาน</t>
  </si>
  <si>
    <t>งบลงทุน</t>
  </si>
  <si>
    <t>งบอุดหนุน</t>
  </si>
  <si>
    <t>ใบอนุญาต</t>
  </si>
  <si>
    <t xml:space="preserve"> และค่าปรับ</t>
  </si>
  <si>
    <t>และการพาณิชย์</t>
  </si>
  <si>
    <t>รายจ่ายอื่นๆ</t>
  </si>
  <si>
    <t xml:space="preserve"> องค์การ</t>
  </si>
  <si>
    <t>บริหารส่วนตำบล</t>
  </si>
  <si>
    <t xml:space="preserve"> อำเภอ/</t>
  </si>
  <si>
    <t xml:space="preserve">Subdistrict </t>
  </si>
  <si>
    <t>District/</t>
  </si>
  <si>
    <t>Personnel</t>
  </si>
  <si>
    <t>Operations</t>
  </si>
  <si>
    <t>Investments</t>
  </si>
  <si>
    <t>fund</t>
  </si>
  <si>
    <t>and commerce</t>
  </si>
  <si>
    <t xml:space="preserve"> fees and fines</t>
  </si>
  <si>
    <t>Fees, License-</t>
  </si>
  <si>
    <t>Public utilities</t>
  </si>
  <si>
    <t xml:space="preserve">     ที่มา:  สำนักงานส่งเสริมการปกครองท้องถิ่นจังหวัดเลย</t>
  </si>
  <si>
    <t xml:space="preserve"> Source:   Loei Provincial Office of Local Administration</t>
  </si>
  <si>
    <t>-</t>
  </si>
  <si>
    <t>อำเภอเมืองเลย</t>
  </si>
  <si>
    <t>อำเภอนาด้วง</t>
  </si>
  <si>
    <t>อำเภอเชียงคาน</t>
  </si>
  <si>
    <t>อำเภอปากชม</t>
  </si>
  <si>
    <t>อำเภอด่านซ้าย</t>
  </si>
  <si>
    <t>อำเภอนาแห้ว</t>
  </si>
  <si>
    <t>อำเภอภูเรือ</t>
  </si>
  <si>
    <t>อำเภอท่าลี่</t>
  </si>
  <si>
    <t>อำเภอวังสะพุง</t>
  </si>
  <si>
    <t>อำเภอภูกระดึง</t>
  </si>
  <si>
    <t>อำเภอผาขาว</t>
  </si>
  <si>
    <t>อำเภอเอราวัณ</t>
  </si>
  <si>
    <t>อำเภอหนองหิน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</si>
  <si>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</t>
  </si>
  <si>
    <t>อบต.เมือง</t>
  </si>
  <si>
    <t>อบต.น้ำสวย</t>
  </si>
  <si>
    <t>อบต.ชัยพฤกษ์</t>
  </si>
  <si>
    <t>อบต.น้ำหมาน</t>
  </si>
  <si>
    <t>อบต.ศรีสองรัก</t>
  </si>
  <si>
    <t>อบต.กกดู่</t>
  </si>
  <si>
    <t>อบต.เสี้ยว</t>
  </si>
  <si>
    <t>อบต.นาแขม</t>
  </si>
  <si>
    <t>อบต.กกทอง</t>
  </si>
  <si>
    <t xml:space="preserve">อบต.นาด้วง </t>
  </si>
  <si>
    <t>อบต.ท่าสะอาด</t>
  </si>
  <si>
    <t>อบต.ท่าสวรรค์</t>
  </si>
  <si>
    <t>อบต.เชียงคาน</t>
  </si>
  <si>
    <t>อบต.นาซ่าว</t>
  </si>
  <si>
    <t>อบต.บุฮม</t>
  </si>
  <si>
    <t>อบต.ปากตม</t>
  </si>
  <si>
    <t>อบต.จอมศรี</t>
  </si>
  <si>
    <t>อบต.หาดทรายขาว</t>
  </si>
  <si>
    <t>อบต.ปากชม</t>
  </si>
  <si>
    <t>อบต.ชมเจริญ</t>
  </si>
  <si>
    <t>อบต.ห้วยบ่อซืน</t>
  </si>
  <si>
    <t>อบต.ห้วยพิชัย</t>
  </si>
  <si>
    <t>อบต.หาดคำภีร์</t>
  </si>
  <si>
    <t>อบต.กกสะทอน</t>
  </si>
  <si>
    <t>อบต.นาดี</t>
  </si>
  <si>
    <t>อบต.นาหอ</t>
  </si>
  <si>
    <t>อบต.โป่ง</t>
  </si>
  <si>
    <t>อบต.วังยาว</t>
  </si>
  <si>
    <t>อบต.อิปุ่ม</t>
  </si>
  <si>
    <t>อบต.โพนสูง</t>
  </si>
  <si>
    <t>อบต.โคกงาม</t>
  </si>
  <si>
    <t>อบต.ปากหมัน</t>
  </si>
  <si>
    <t>อบต.นามาลา</t>
  </si>
  <si>
    <t>อบต.นาพึง</t>
  </si>
  <si>
    <t>อบต.เหล่ากอหก</t>
  </si>
  <si>
    <t>อบต.แสงภา</t>
  </si>
  <si>
    <t>อบต.สานตม</t>
  </si>
  <si>
    <t>อบต.ท่าศาลา</t>
  </si>
  <si>
    <t>อบต.ปลาบ่า</t>
  </si>
  <si>
    <t>อบต.หนองบัว</t>
  </si>
  <si>
    <t>อบต.ลาดค่าง</t>
  </si>
  <si>
    <t>อบต.ท่าลี่</t>
  </si>
  <si>
    <t>อบต.หนองผือ</t>
  </si>
  <si>
    <t>อบต.อาฮี</t>
  </si>
  <si>
    <t>อบต.น้ำแคม</t>
  </si>
  <si>
    <t>อบต.โคกใหญ่</t>
  </si>
  <si>
    <t>อบต.วังสะพุง</t>
  </si>
  <si>
    <t>อบต.เขาหลวง</t>
  </si>
  <si>
    <t>อบต.หนองงิ้ว</t>
  </si>
  <si>
    <t>อบต.ทรายขาว</t>
  </si>
  <si>
    <t>อบต.หนองหญ้าปล้อง</t>
  </si>
  <si>
    <t>อบต.ผาน้อย</t>
  </si>
  <si>
    <t>อบต.โคกขมิ้น</t>
  </si>
  <si>
    <t>อบต.ผาบิ้ง</t>
  </si>
  <si>
    <t>อบต.ภูกระดึง</t>
  </si>
  <si>
    <t>อบต.ศรีฐาน</t>
  </si>
  <si>
    <t>อบต.ผานกเค้า</t>
  </si>
  <si>
    <t>อบต.ห้วยส้ม</t>
  </si>
  <si>
    <t>อำเภอภูหลวง</t>
  </si>
  <si>
    <t>อบต.หนองคัน</t>
  </si>
  <si>
    <t>อบต.ภูหอ</t>
  </si>
  <si>
    <t>อบต.แก่งศรีภูมิ</t>
  </si>
  <si>
    <t>อบต.ห้วยสีเสียด</t>
  </si>
  <si>
    <t>อบต.เลยวังไสย์</t>
  </si>
  <si>
    <t>อบต.ผาขาว</t>
  </si>
  <si>
    <t>อบต.โนนป่าซาง</t>
  </si>
  <si>
    <t>อบต.บ้านเพิ่ม</t>
  </si>
  <si>
    <t>อบต.ผาสามยอด</t>
  </si>
  <si>
    <t>อบต.ทรัพย์ไพวัลย์</t>
  </si>
  <si>
    <t>อบต.หนองหิน</t>
  </si>
  <si>
    <t>อบต.ปวนพุ</t>
  </si>
  <si>
    <t>อบต.ตาดข่า</t>
  </si>
  <si>
    <t xml:space="preserve"> -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</si>
  <si>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 (ต่อ)</t>
  </si>
  <si>
    <t>Actual Revenue and Expenditure of Subdistrict Administration Organization by Type, District and Subdistrict Administration Organization: Fiscal Year 2016</t>
  </si>
  <si>
    <t>Actual Revenue and Expenditure of Subdistrict Administration Organization by Type, District and Subdistrict Administration Organization: Fiscal Year 2016 (Contd.)</t>
  </si>
  <si>
    <t xml:space="preserve"> Mueang Loei District</t>
  </si>
  <si>
    <t xml:space="preserve"> Na Duang District</t>
  </si>
  <si>
    <t xml:space="preserve"> Chiang Khan District</t>
  </si>
  <si>
    <t xml:space="preserve"> Pak Chom District</t>
  </si>
  <si>
    <t xml:space="preserve"> Dan Sai District</t>
  </si>
  <si>
    <t xml:space="preserve"> Na Haeo District</t>
  </si>
  <si>
    <t xml:space="preserve"> Phu Ruea District</t>
  </si>
  <si>
    <t>Tha Li District</t>
  </si>
  <si>
    <t xml:space="preserve"> Wang Saphung District</t>
  </si>
  <si>
    <t xml:space="preserve"> Phu Kradeng District</t>
  </si>
  <si>
    <t xml:space="preserve"> Pha Khao District</t>
  </si>
  <si>
    <t xml:space="preserve"> Erawan District</t>
  </si>
  <si>
    <t xml:space="preserve"> Nong Hin District</t>
  </si>
  <si>
    <t>Mueang Subdistrict Administration</t>
  </si>
  <si>
    <t>Nam Suay Subdistrict Administration</t>
  </si>
  <si>
    <t>Chai Peak  Subdistrict Administration</t>
  </si>
  <si>
    <t>Num Man  Subdistrict Administration</t>
  </si>
  <si>
    <t>Sesoangruk Subdistrict Administration</t>
  </si>
  <si>
    <t>Kok  Du  Subdistrict Administration</t>
  </si>
  <si>
    <t>Seaw Subdistrict Administration</t>
  </si>
  <si>
    <t>Na Cem Subdistrict Administration</t>
  </si>
  <si>
    <t>Kok Tong Subdistrict Administration</t>
  </si>
  <si>
    <t>Na Duang  Subdistrict Administration</t>
  </si>
  <si>
    <t>Ta Sa Ard Subdistrict Administration</t>
  </si>
  <si>
    <t>Ta Sawan Subdistrict Administration</t>
  </si>
  <si>
    <t>Chiang Khan Subdistrict Administration</t>
  </si>
  <si>
    <t>Na Saw Subdistrict Administration</t>
  </si>
  <si>
    <t>Bu Hom Subdistrict Administration</t>
  </si>
  <si>
    <t>Pak Tom Subdistrict Administration</t>
  </si>
  <si>
    <t>Jom See Subdistrict Administration</t>
  </si>
  <si>
    <t>Had Chaycaw Subdistrict Administration</t>
  </si>
  <si>
    <t>Pak Chom Subdistrict Administration</t>
  </si>
  <si>
    <t>Chom Jarean Subdistrict Administration</t>
  </si>
  <si>
    <t>Hoay Bochean Subdistrict Administration</t>
  </si>
  <si>
    <t>Hoay Pichai Subdistrict Administration</t>
  </si>
  <si>
    <t>Had Campe Subdistrict Administration</t>
  </si>
  <si>
    <t>Kok Saton Subdistrict Administration</t>
  </si>
  <si>
    <t>Na de Subdistrict Administration</t>
  </si>
  <si>
    <t>Na Ho Subdistrict Administration</t>
  </si>
  <si>
    <t>Pong Subdistrict Administration</t>
  </si>
  <si>
    <t>Wang Yaw Subdistrict Administration</t>
  </si>
  <si>
    <t>Epum Subdistrict Administration</t>
  </si>
  <si>
    <t>Phonsung Subdistrict Administration</t>
  </si>
  <si>
    <t>Kokngam Subdistrict Administration</t>
  </si>
  <si>
    <t>Pak Man Subdistrict Administration</t>
  </si>
  <si>
    <t xml:space="preserve"> Na Haeo Subdistrict Administration</t>
  </si>
  <si>
    <t>Na Peang Subdistrict Administration</t>
  </si>
  <si>
    <t>Law KoHok  Subdistrict Administration</t>
  </si>
  <si>
    <t>Sang Pa Subdistrict Administration</t>
  </si>
  <si>
    <t>San Tom Subdistrict Administration</t>
  </si>
  <si>
    <t>Ta Sala Subdistrict Administration</t>
  </si>
  <si>
    <t>Pa Ba Subdistrict Administration</t>
  </si>
  <si>
    <t>Nong Boa Subdistrict Administration</t>
  </si>
  <si>
    <t>Lad Kang Subdistrict Administration</t>
  </si>
  <si>
    <t>Tha Li Subdistrict Administration</t>
  </si>
  <si>
    <t>Nong Pea Subdistrict Administration</t>
  </si>
  <si>
    <t>Ar He Subdistrict Administration</t>
  </si>
  <si>
    <t>Nun Cem Subdistrict Administration</t>
  </si>
  <si>
    <t>Kok Yai Subdistrict Administration</t>
  </si>
  <si>
    <t>Wang Saphung Subdistrict Administration</t>
  </si>
  <si>
    <t>Caw Luang Subdistrict Administration</t>
  </si>
  <si>
    <t>Nong Ngew Subdistrict Administration</t>
  </si>
  <si>
    <t>Chaycaw Subdistrict Administration</t>
  </si>
  <si>
    <t>Nong Yapong Subdistrict Administration</t>
  </si>
  <si>
    <t>Panoy Subdistrict Administration</t>
  </si>
  <si>
    <t>Kokamen Subdistrict Administration</t>
  </si>
  <si>
    <t>Pa Beng Subdistrict Administration</t>
  </si>
  <si>
    <t>Phu Kradeng Subdistrict Administration</t>
  </si>
  <si>
    <t>See Tan Subdistrict Administration</t>
  </si>
  <si>
    <t>Pa Nokcoaw Subdistrict Administration</t>
  </si>
  <si>
    <t>Hoay Som Subdistrict Administration</t>
  </si>
  <si>
    <t xml:space="preserve"> Phu Luang District</t>
  </si>
  <si>
    <t>Nong kan Subdistrict Administration</t>
  </si>
  <si>
    <t>Phu Ho Subdistrict Administration</t>
  </si>
  <si>
    <t>Keng Seepum  Subdistrict Administration</t>
  </si>
  <si>
    <t>Heay Sesead Subdistrict Administration</t>
  </si>
  <si>
    <t>Loei Wangsai Subdistrict Administration</t>
  </si>
  <si>
    <t>Pa ceaw Subdistrict Administration</t>
  </si>
  <si>
    <t>Non Pachang Subdistrict Administration</t>
  </si>
  <si>
    <t>Ban Peam Subdistrict Administration</t>
  </si>
  <si>
    <t>Pa Samyead Subdistrict Administration</t>
  </si>
  <si>
    <t>Sub Piwan Subdistrict Administration</t>
  </si>
  <si>
    <t>Nong  Hin  Subdistrict Administration</t>
  </si>
  <si>
    <t>Puan Phu  Subdistrict Administration</t>
  </si>
  <si>
    <t>Tad Ka  Subdistrict Administration</t>
  </si>
  <si>
    <t>68.900.00</t>
  </si>
  <si>
    <t>1632.962.1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</si>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</sst>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0.0"/>
    <numFmt numFmtId="191" formatCode="_-#,##0.00_-;\-#,##0.00_-;_-\ &quot;-&quot;_-;_-@_-"/>
  </numFmts>
  <fonts count="16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0"/>
      <name val="TH SarabunPSK"/>
      <family val="2"/>
    </font>
    <font>
      <b/>
      <sz val="10"/>
      <name val="TH SarabunPSK"/>
      <family val="2"/>
    </font>
    <font>
      <b/>
      <sz val="9"/>
      <name val="TH SarabunPSK"/>
      <family val="2"/>
    </font>
    <font>
      <sz val="9"/>
      <name val="TH SarabunPSK"/>
      <family val="2"/>
    </font>
    <font>
      <sz val="10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87" fontId="9" fillId="0" borderId="0" applyFont="0" applyFill="0" applyBorder="0" applyAlignment="0" applyProtection="0"/>
    <xf numFmtId="0" fontId="10" fillId="0" borderId="0"/>
  </cellStyleXfs>
  <cellXfs count="10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8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Border="1"/>
    <xf numFmtId="0" fontId="5" fillId="0" borderId="0" xfId="0" applyFont="1" applyBorder="1"/>
    <xf numFmtId="0" fontId="7" fillId="0" borderId="0" xfId="0" applyFont="1"/>
    <xf numFmtId="0" fontId="5" fillId="0" borderId="0" xfId="0" applyFont="1" applyBorder="1" applyAlignment="1">
      <alignment vertical="center"/>
    </xf>
    <xf numFmtId="0" fontId="7" fillId="0" borderId="0" xfId="0" applyFont="1" applyBorder="1"/>
    <xf numFmtId="0" fontId="8" fillId="0" borderId="0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8" fillId="0" borderId="0" xfId="0" applyFont="1" applyBorder="1"/>
    <xf numFmtId="0" fontId="8" fillId="0" borderId="0" xfId="0" applyFont="1"/>
    <xf numFmtId="0" fontId="11" fillId="0" borderId="0" xfId="0" applyFont="1"/>
    <xf numFmtId="0" fontId="11" fillId="0" borderId="3" xfId="0" applyFont="1" applyBorder="1" applyAlignment="1">
      <alignment horizontal="center"/>
    </xf>
    <xf numFmtId="0" fontId="11" fillId="0" borderId="9" xfId="0" applyFont="1" applyBorder="1"/>
    <xf numFmtId="0" fontId="11" fillId="0" borderId="8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3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/>
    <xf numFmtId="0" fontId="12" fillId="0" borderId="0" xfId="0" applyFont="1"/>
    <xf numFmtId="188" fontId="12" fillId="0" borderId="0" xfId="0" applyNumberFormat="1" applyFont="1" applyAlignment="1">
      <alignment horizontal="center"/>
    </xf>
    <xf numFmtId="0" fontId="11" fillId="0" borderId="7" xfId="0" applyFont="1" applyBorder="1"/>
    <xf numFmtId="0" fontId="11" fillId="0" borderId="7" xfId="0" applyFont="1" applyBorder="1" applyAlignment="1">
      <alignment horizontal="left"/>
    </xf>
    <xf numFmtId="0" fontId="11" fillId="0" borderId="0" xfId="0" applyFont="1" applyBorder="1"/>
    <xf numFmtId="0" fontId="11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188" fontId="8" fillId="0" borderId="0" xfId="0" applyNumberFormat="1" applyFont="1" applyAlignment="1">
      <alignment horizontal="center"/>
    </xf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left"/>
    </xf>
    <xf numFmtId="0" fontId="11" fillId="0" borderId="1" xfId="0" applyFont="1" applyBorder="1"/>
    <xf numFmtId="0" fontId="15" fillId="0" borderId="1" xfId="0" applyFont="1" applyBorder="1"/>
    <xf numFmtId="0" fontId="15" fillId="0" borderId="10" xfId="0" applyFont="1" applyBorder="1"/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7" xfId="0" applyFont="1" applyBorder="1"/>
    <xf numFmtId="0" fontId="15" fillId="0" borderId="4" xfId="0" applyFont="1" applyBorder="1"/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0" xfId="0" applyFont="1" applyAlignment="1">
      <alignment horizontal="right"/>
    </xf>
    <xf numFmtId="0" fontId="14" fillId="0" borderId="0" xfId="0" applyFont="1" applyBorder="1"/>
    <xf numFmtId="0" fontId="12" fillId="0" borderId="7" xfId="0" applyFont="1" applyBorder="1"/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4" fontId="14" fillId="0" borderId="3" xfId="0" applyNumberFormat="1" applyFont="1" applyBorder="1" applyAlignment="1">
      <alignment horizontal="right"/>
    </xf>
    <xf numFmtId="0" fontId="13" fillId="0" borderId="0" xfId="0" applyFont="1" applyBorder="1" applyAlignment="1">
      <alignment horizontal="left" indent="1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 indent="1"/>
    </xf>
    <xf numFmtId="0" fontId="14" fillId="0" borderId="0" xfId="0" applyFont="1" applyBorder="1" applyAlignment="1">
      <alignment horizontal="left"/>
    </xf>
    <xf numFmtId="187" fontId="14" fillId="0" borderId="0" xfId="1" applyFont="1"/>
    <xf numFmtId="0" fontId="14" fillId="0" borderId="0" xfId="0" applyFont="1" applyAlignment="1">
      <alignment horizontal="left" indent="1"/>
    </xf>
    <xf numFmtId="0" fontId="13" fillId="0" borderId="0" xfId="0" applyFont="1" applyBorder="1" applyAlignment="1">
      <alignment horizontal="left" vertical="center" indent="1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43" fontId="13" fillId="0" borderId="0" xfId="1" applyNumberFormat="1" applyFont="1" applyBorder="1" applyAlignment="1">
      <alignment horizontal="left" vertical="center"/>
    </xf>
    <xf numFmtId="4" fontId="14" fillId="0" borderId="3" xfId="0" applyNumberFormat="1" applyFont="1" applyFill="1" applyBorder="1" applyAlignment="1">
      <alignment horizontal="right"/>
    </xf>
    <xf numFmtId="3" fontId="14" fillId="0" borderId="3" xfId="0" applyNumberFormat="1" applyFont="1" applyBorder="1" applyAlignment="1">
      <alignment horizontal="right"/>
    </xf>
    <xf numFmtId="191" fontId="14" fillId="0" borderId="3" xfId="0" applyNumberFormat="1" applyFont="1" applyBorder="1" applyAlignment="1">
      <alignment horizontal="right"/>
    </xf>
    <xf numFmtId="43" fontId="13" fillId="0" borderId="0" xfId="1" applyNumberFormat="1" applyFont="1" applyBorder="1" applyAlignment="1">
      <alignment horizontal="left"/>
    </xf>
    <xf numFmtId="0" fontId="13" fillId="0" borderId="0" xfId="0" applyFont="1" applyAlignment="1">
      <alignment vertical="center"/>
    </xf>
    <xf numFmtId="0" fontId="14" fillId="0" borderId="2" xfId="0" applyFont="1" applyBorder="1"/>
    <xf numFmtId="4" fontId="13" fillId="0" borderId="3" xfId="0" applyNumberFormat="1" applyFont="1" applyBorder="1" applyAlignment="1">
      <alignment horizontal="right"/>
    </xf>
    <xf numFmtId="0" fontId="13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center" indent="1"/>
    </xf>
    <xf numFmtId="0" fontId="14" fillId="0" borderId="7" xfId="0" applyFont="1" applyBorder="1"/>
    <xf numFmtId="0" fontId="14" fillId="0" borderId="4" xfId="0" applyFont="1" applyBorder="1"/>
    <xf numFmtId="4" fontId="14" fillId="0" borderId="5" xfId="0" applyNumberFormat="1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shrinkToFit="1"/>
    </xf>
    <xf numFmtId="0" fontId="11" fillId="0" borderId="1" xfId="0" applyFont="1" applyBorder="1" applyAlignment="1">
      <alignment horizontal="center" shrinkToFit="1"/>
    </xf>
    <xf numFmtId="0" fontId="11" fillId="0" borderId="10" xfId="0" applyFont="1" applyBorder="1" applyAlignment="1">
      <alignment horizontal="center" shrinkToFit="1"/>
    </xf>
    <xf numFmtId="0" fontId="11" fillId="0" borderId="6" xfId="0" applyFont="1" applyBorder="1" applyAlignment="1">
      <alignment horizontal="center" shrinkToFit="1"/>
    </xf>
    <xf numFmtId="0" fontId="11" fillId="0" borderId="7" xfId="0" applyFont="1" applyBorder="1" applyAlignment="1">
      <alignment horizontal="center" shrinkToFit="1"/>
    </xf>
    <xf numFmtId="0" fontId="11" fillId="0" borderId="4" xfId="0" applyFont="1" applyBorder="1" applyAlignment="1">
      <alignment horizontal="center" shrinkToFit="1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 vertical="center"/>
    </xf>
  </cellXfs>
  <cellStyles count="3">
    <cellStyle name="เครื่องหมายจุลภาค" xfId="1" builtinId="3"/>
    <cellStyle name="ปกติ" xfId="0" builtinId="0"/>
    <cellStyle name="ปกติ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1525024</xdr:colOff>
      <xdr:row>0</xdr:row>
      <xdr:rowOff>0</xdr:rowOff>
    </xdr:from>
    <xdr:to>
      <xdr:col>21</xdr:col>
      <xdr:colOff>216299</xdr:colOff>
      <xdr:row>42</xdr:row>
      <xdr:rowOff>157675</xdr:rowOff>
    </xdr:to>
    <xdr:grpSp>
      <xdr:nvGrpSpPr>
        <xdr:cNvPr id="6" name="Group 74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10847618" y="0"/>
          <a:ext cx="762962" cy="7944363"/>
          <a:chOff x="990" y="9"/>
          <a:chExt cx="85" cy="830"/>
        </a:xfrm>
      </xdr:grpSpPr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0" y="696"/>
            <a:ext cx="45" cy="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0" y="638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98" y="326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18</xdr:col>
      <xdr:colOff>1562408</xdr:colOff>
      <xdr:row>33</xdr:row>
      <xdr:rowOff>148196</xdr:rowOff>
    </xdr:from>
    <xdr:to>
      <xdr:col>20</xdr:col>
      <xdr:colOff>294236</xdr:colOff>
      <xdr:row>99</xdr:row>
      <xdr:rowOff>73572</xdr:rowOff>
    </xdr:to>
    <xdr:grpSp>
      <xdr:nvGrpSpPr>
        <xdr:cNvPr id="10" name="Group 117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GrpSpPr>
          <a:grpSpLocks/>
        </xdr:cNvGrpSpPr>
      </xdr:nvGrpSpPr>
      <xdr:grpSpPr bwMode="auto">
        <a:xfrm>
          <a:off x="10885002" y="6398977"/>
          <a:ext cx="482047" cy="14046189"/>
          <a:chOff x="991" y="-9"/>
          <a:chExt cx="55" cy="1424"/>
        </a:xfrm>
      </xdr:grpSpPr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xmlns="" id="{00000000-0008-0000-02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9" y="1299"/>
            <a:ext cx="44" cy="1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:a16="http://schemas.microsoft.com/office/drawing/2014/main" xmlns="" id="{00000000-0008-0000-02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1" y="-9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>
            <a:extLst>
              <a:ext uri="{FF2B5EF4-FFF2-40B4-BE49-F238E27FC236}">
                <a16:creationId xmlns:a16="http://schemas.microsoft.com/office/drawing/2014/main" xmlns="" id="{00000000-0008-0000-0200-00000E00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84" y="357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19</xdr:col>
      <xdr:colOff>17470</xdr:colOff>
      <xdr:row>66</xdr:row>
      <xdr:rowOff>40777</xdr:rowOff>
    </xdr:from>
    <xdr:to>
      <xdr:col>21</xdr:col>
      <xdr:colOff>198536</xdr:colOff>
      <xdr:row>111</xdr:row>
      <xdr:rowOff>100942</xdr:rowOff>
    </xdr:to>
    <xdr:grpSp>
      <xdr:nvGrpSpPr>
        <xdr:cNvPr id="15" name="Group 7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GrpSpPr>
          <a:grpSpLocks/>
        </xdr:cNvGrpSpPr>
      </xdr:nvGrpSpPr>
      <xdr:grpSpPr bwMode="auto">
        <a:xfrm>
          <a:off x="10935501" y="13506746"/>
          <a:ext cx="657316" cy="9394665"/>
          <a:chOff x="999" y="4"/>
          <a:chExt cx="74" cy="850"/>
        </a:xfrm>
      </xdr:grpSpPr>
      <xdr:sp macro="" textlink="">
        <xdr:nvSpPr>
          <xdr:cNvPr id="16" name="Text Box 6">
            <a:extLst>
              <a:ext uri="{FF2B5EF4-FFF2-40B4-BE49-F238E27FC236}">
                <a16:creationId xmlns:a16="http://schemas.microsoft.com/office/drawing/2014/main" xmlns="" id="{00000000-0008-0000-02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8" y="681"/>
            <a:ext cx="45" cy="1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7" name="Text Box 1">
            <a:extLst>
              <a:ext uri="{FF2B5EF4-FFF2-40B4-BE49-F238E27FC236}">
                <a16:creationId xmlns:a16="http://schemas.microsoft.com/office/drawing/2014/main" xmlns="" id="{00000000-0008-0000-02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9" y="633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xmlns="" id="{00000000-0008-0000-0200-00001200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321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18</xdr:col>
      <xdr:colOff>1572610</xdr:colOff>
      <xdr:row>3</xdr:row>
      <xdr:rowOff>17702</xdr:rowOff>
    </xdr:from>
    <xdr:to>
      <xdr:col>20</xdr:col>
      <xdr:colOff>304438</xdr:colOff>
      <xdr:row>133</xdr:row>
      <xdr:rowOff>81778</xdr:rowOff>
    </xdr:to>
    <xdr:grpSp>
      <xdr:nvGrpSpPr>
        <xdr:cNvPr id="19" name="Group 117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GrpSpPr>
          <a:grpSpLocks/>
        </xdr:cNvGrpSpPr>
      </xdr:nvGrpSpPr>
      <xdr:grpSpPr bwMode="auto">
        <a:xfrm>
          <a:off x="10895204" y="839233"/>
          <a:ext cx="482047" cy="27174608"/>
          <a:chOff x="994" y="-1928"/>
          <a:chExt cx="55" cy="2613"/>
        </a:xfrm>
      </xdr:grpSpPr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xmlns="" id="{00000000-0008-0000-02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3" y="-1928"/>
            <a:ext cx="43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1" name="Text Box 1">
            <a:extLst>
              <a:ext uri="{FF2B5EF4-FFF2-40B4-BE49-F238E27FC236}">
                <a16:creationId xmlns:a16="http://schemas.microsoft.com/office/drawing/2014/main" xmlns="" id="{00000000-0008-0000-0200-00001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4" y="-9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2" name="Straight Connector 12">
            <a:extLst>
              <a:ext uri="{FF2B5EF4-FFF2-40B4-BE49-F238E27FC236}">
                <a16:creationId xmlns:a16="http://schemas.microsoft.com/office/drawing/2014/main" xmlns="" id="{00000000-0008-0000-0200-00001600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89" y="356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134"/>
  <sheetViews>
    <sheetView showGridLines="0" tabSelected="1" view="pageBreakPreview" zoomScale="80" zoomScaleNormal="100" zoomScaleSheetLayoutView="80" workbookViewId="0">
      <selection activeCell="G35" sqref="G35"/>
    </sheetView>
  </sheetViews>
  <sheetFormatPr defaultColWidth="9.140625" defaultRowHeight="18.75" x14ac:dyDescent="0.3"/>
  <cols>
    <col min="1" max="1" width="1.140625" style="6" customWidth="1"/>
    <col min="2" max="2" width="5.7109375" style="6" customWidth="1"/>
    <col min="3" max="3" width="5.42578125" style="6" customWidth="1"/>
    <col min="4" max="4" width="1.42578125" style="6" customWidth="1"/>
    <col min="5" max="5" width="10.42578125" style="6" customWidth="1"/>
    <col min="6" max="6" width="9.85546875" style="6" customWidth="1"/>
    <col min="7" max="7" width="8.7109375" style="6" customWidth="1"/>
    <col min="8" max="8" width="9.85546875" style="6" customWidth="1"/>
    <col min="9" max="9" width="8.5703125" style="6" customWidth="1"/>
    <col min="10" max="10" width="9.7109375" style="6" customWidth="1"/>
    <col min="11" max="11" width="9.5703125" style="6" customWidth="1"/>
    <col min="12" max="12" width="9.28515625" style="6" customWidth="1"/>
    <col min="13" max="13" width="10" style="6" customWidth="1"/>
    <col min="14" max="14" width="9.7109375" style="6" customWidth="1"/>
    <col min="15" max="15" width="10.140625" style="6" customWidth="1"/>
    <col min="16" max="17" width="9" style="6" customWidth="1"/>
    <col min="18" max="18" width="2.7109375" style="6" customWidth="1"/>
    <col min="19" max="19" width="23.85546875" style="9" customWidth="1"/>
    <col min="20" max="20" width="2.28515625" style="6" customWidth="1"/>
    <col min="21" max="21" width="4.85546875" style="6" customWidth="1"/>
    <col min="22" max="16384" width="9.140625" style="6"/>
  </cols>
  <sheetData>
    <row r="1" spans="1:22" s="1" customFormat="1" x14ac:dyDescent="0.3">
      <c r="B1" s="2" t="s">
        <v>2</v>
      </c>
      <c r="C1" s="3">
        <v>19.3</v>
      </c>
      <c r="D1" s="2" t="s">
        <v>64</v>
      </c>
      <c r="S1" s="9"/>
      <c r="V1" s="6"/>
    </row>
    <row r="2" spans="1:22" s="4" customFormat="1" ht="23.25" customHeight="1" x14ac:dyDescent="0.3">
      <c r="B2" s="1" t="s">
        <v>25</v>
      </c>
      <c r="C2" s="3">
        <v>19.3</v>
      </c>
      <c r="D2" s="5" t="s">
        <v>139</v>
      </c>
      <c r="S2" s="10"/>
      <c r="V2" s="1"/>
    </row>
    <row r="3" spans="1:22" s="4" customFormat="1" ht="22.5" customHeight="1" x14ac:dyDescent="0.3">
      <c r="B3" s="1"/>
      <c r="C3" s="3"/>
      <c r="D3" s="5"/>
      <c r="S3" s="16" t="s">
        <v>26</v>
      </c>
    </row>
    <row r="4" spans="1:22" ht="10.5" customHeight="1" x14ac:dyDescent="0.3">
      <c r="V4" s="4"/>
    </row>
    <row r="5" spans="1:22" s="7" customFormat="1" ht="19.5" x14ac:dyDescent="0.35">
      <c r="A5" s="42"/>
      <c r="B5" s="43"/>
      <c r="C5" s="43"/>
      <c r="D5" s="44"/>
      <c r="E5" s="93" t="s">
        <v>13</v>
      </c>
      <c r="F5" s="94"/>
      <c r="G5" s="94"/>
      <c r="H5" s="94"/>
      <c r="I5" s="94"/>
      <c r="J5" s="94"/>
      <c r="K5" s="95"/>
      <c r="L5" s="86" t="s">
        <v>14</v>
      </c>
      <c r="M5" s="87"/>
      <c r="N5" s="87"/>
      <c r="O5" s="87"/>
      <c r="P5" s="87"/>
      <c r="Q5" s="87"/>
      <c r="R5" s="45" t="s">
        <v>22</v>
      </c>
      <c r="S5" s="46"/>
      <c r="V5" s="6"/>
    </row>
    <row r="6" spans="1:22" s="7" customFormat="1" ht="11.25" customHeight="1" x14ac:dyDescent="0.3">
      <c r="A6" s="19"/>
      <c r="B6" s="19"/>
      <c r="C6" s="19"/>
      <c r="D6" s="19"/>
      <c r="E6" s="96" t="s">
        <v>8</v>
      </c>
      <c r="F6" s="97"/>
      <c r="G6" s="97"/>
      <c r="H6" s="97"/>
      <c r="I6" s="97"/>
      <c r="J6" s="97"/>
      <c r="K6" s="98"/>
      <c r="L6" s="88" t="s">
        <v>15</v>
      </c>
      <c r="M6" s="89"/>
      <c r="N6" s="89"/>
      <c r="O6" s="89"/>
      <c r="P6" s="89"/>
      <c r="Q6" s="90"/>
      <c r="R6" s="91" t="s">
        <v>39</v>
      </c>
      <c r="S6" s="101"/>
    </row>
    <row r="7" spans="1:22" s="7" customFormat="1" x14ac:dyDescent="0.3">
      <c r="A7" s="99" t="s">
        <v>37</v>
      </c>
      <c r="B7" s="99"/>
      <c r="C7" s="99"/>
      <c r="D7" s="100"/>
      <c r="E7" s="20"/>
      <c r="F7" s="20" t="s">
        <v>18</v>
      </c>
      <c r="G7" s="20"/>
      <c r="H7" s="20"/>
      <c r="I7" s="20"/>
      <c r="J7" s="19"/>
      <c r="K7" s="21"/>
      <c r="L7" s="22"/>
      <c r="M7" s="22"/>
      <c r="N7" s="22"/>
      <c r="O7" s="22"/>
      <c r="P7" s="22"/>
      <c r="Q7" s="22"/>
      <c r="R7" s="91" t="s">
        <v>38</v>
      </c>
      <c r="S7" s="92"/>
      <c r="T7" s="13"/>
    </row>
    <row r="8" spans="1:22" s="7" customFormat="1" x14ac:dyDescent="0.3">
      <c r="A8" s="99" t="s">
        <v>35</v>
      </c>
      <c r="B8" s="99"/>
      <c r="C8" s="99"/>
      <c r="D8" s="100"/>
      <c r="E8" s="20" t="s">
        <v>5</v>
      </c>
      <c r="F8" s="20" t="s">
        <v>31</v>
      </c>
      <c r="G8" s="20"/>
      <c r="H8" s="20" t="s">
        <v>7</v>
      </c>
      <c r="I8" s="20"/>
      <c r="J8" s="22"/>
      <c r="K8" s="20"/>
      <c r="L8" s="22"/>
      <c r="M8" s="22"/>
      <c r="N8" s="22"/>
      <c r="O8" s="22"/>
      <c r="P8" s="22"/>
      <c r="Q8" s="22"/>
      <c r="R8" s="91" t="s">
        <v>21</v>
      </c>
      <c r="S8" s="92"/>
      <c r="T8" s="13"/>
    </row>
    <row r="9" spans="1:22" s="7" customFormat="1" x14ac:dyDescent="0.3">
      <c r="A9" s="99" t="s">
        <v>36</v>
      </c>
      <c r="B9" s="99"/>
      <c r="C9" s="99"/>
      <c r="D9" s="100"/>
      <c r="E9" s="20" t="s">
        <v>17</v>
      </c>
      <c r="F9" s="20" t="s">
        <v>32</v>
      </c>
      <c r="G9" s="20"/>
      <c r="H9" s="23" t="s">
        <v>33</v>
      </c>
      <c r="I9" s="20"/>
      <c r="J9" s="22"/>
      <c r="K9" s="20"/>
      <c r="L9" s="22" t="s">
        <v>23</v>
      </c>
      <c r="M9" s="22"/>
      <c r="N9" s="22"/>
      <c r="O9" s="22"/>
      <c r="P9" s="22"/>
      <c r="Q9" s="22"/>
      <c r="R9" s="91" t="s">
        <v>4</v>
      </c>
      <c r="S9" s="92"/>
      <c r="T9" s="13"/>
    </row>
    <row r="10" spans="1:22" s="7" customFormat="1" x14ac:dyDescent="0.3">
      <c r="A10" s="24"/>
      <c r="B10" s="24"/>
      <c r="C10" s="24"/>
      <c r="D10" s="47"/>
      <c r="E10" s="20" t="s">
        <v>20</v>
      </c>
      <c r="F10" s="24" t="s">
        <v>46</v>
      </c>
      <c r="G10" s="20" t="s">
        <v>6</v>
      </c>
      <c r="H10" s="24" t="s">
        <v>47</v>
      </c>
      <c r="I10" s="20" t="s">
        <v>19</v>
      </c>
      <c r="J10" s="22" t="s">
        <v>11</v>
      </c>
      <c r="K10" s="20" t="s">
        <v>3</v>
      </c>
      <c r="L10" s="22" t="s">
        <v>16</v>
      </c>
      <c r="M10" s="22" t="s">
        <v>27</v>
      </c>
      <c r="N10" s="22" t="s">
        <v>28</v>
      </c>
      <c r="O10" s="22" t="s">
        <v>29</v>
      </c>
      <c r="P10" s="22" t="s">
        <v>30</v>
      </c>
      <c r="Q10" s="22" t="s">
        <v>34</v>
      </c>
      <c r="R10" s="48"/>
      <c r="S10" s="49"/>
      <c r="T10" s="13"/>
    </row>
    <row r="11" spans="1:22" s="7" customFormat="1" ht="13.5" customHeight="1" x14ac:dyDescent="0.35">
      <c r="A11" s="50"/>
      <c r="B11" s="50"/>
      <c r="C11" s="50"/>
      <c r="D11" s="51"/>
      <c r="E11" s="25" t="s">
        <v>20</v>
      </c>
      <c r="F11" s="25" t="s">
        <v>45</v>
      </c>
      <c r="G11" s="25" t="s">
        <v>9</v>
      </c>
      <c r="H11" s="25" t="s">
        <v>44</v>
      </c>
      <c r="I11" s="25" t="s">
        <v>10</v>
      </c>
      <c r="J11" s="26" t="s">
        <v>12</v>
      </c>
      <c r="K11" s="25" t="s">
        <v>1</v>
      </c>
      <c r="L11" s="26" t="s">
        <v>43</v>
      </c>
      <c r="M11" s="26" t="s">
        <v>40</v>
      </c>
      <c r="N11" s="26" t="s">
        <v>41</v>
      </c>
      <c r="O11" s="26" t="s">
        <v>42</v>
      </c>
      <c r="P11" s="26" t="s">
        <v>12</v>
      </c>
      <c r="Q11" s="25" t="s">
        <v>1</v>
      </c>
      <c r="R11" s="52"/>
      <c r="S11" s="53"/>
    </row>
    <row r="12" spans="1:22" ht="3" customHeight="1" x14ac:dyDescent="0.3">
      <c r="A12" s="84" t="s">
        <v>22</v>
      </c>
      <c r="B12" s="84"/>
      <c r="C12" s="84"/>
      <c r="D12" s="85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54"/>
      <c r="S12" s="36"/>
      <c r="V12" s="7"/>
    </row>
    <row r="13" spans="1:22" ht="14.25" customHeight="1" x14ac:dyDescent="0.3">
      <c r="A13" s="58"/>
      <c r="B13" s="58" t="s">
        <v>24</v>
      </c>
      <c r="C13" s="58"/>
      <c r="D13" s="59"/>
      <c r="E13" s="60">
        <f>E14+E24+E28+E46+E52+E62+E78+E84+E90+E99+E115+E121+E125+E128</f>
        <v>305014618.42999995</v>
      </c>
      <c r="F13" s="60">
        <f t="shared" ref="F13:P13" si="0">F14+F24+F28+F46+F52+F62+F78+F84+F90+F99+F115+F121+F125+F128</f>
        <v>12588807.749999998</v>
      </c>
      <c r="G13" s="60">
        <f t="shared" si="0"/>
        <v>14526905.119999999</v>
      </c>
      <c r="H13" s="60">
        <f>SUM(H14,H24,H28,H46,H52,H62,H78,H84,H90,H99,H115,H121,H128)</f>
        <v>23605141.109999999</v>
      </c>
      <c r="I13" s="60">
        <f t="shared" si="0"/>
        <v>6602220.75</v>
      </c>
      <c r="J13" s="60">
        <f t="shared" si="0"/>
        <v>764914058.61999989</v>
      </c>
      <c r="K13" s="60">
        <f t="shared" si="0"/>
        <v>704141705.08000004</v>
      </c>
      <c r="L13" s="60">
        <f t="shared" si="0"/>
        <v>176137136.29000002</v>
      </c>
      <c r="M13" s="60">
        <f t="shared" si="0"/>
        <v>644293301</v>
      </c>
      <c r="N13" s="60">
        <f t="shared" si="0"/>
        <v>442020301.53000003</v>
      </c>
      <c r="O13" s="60">
        <f t="shared" si="0"/>
        <v>283478265.74000001</v>
      </c>
      <c r="P13" s="60">
        <f t="shared" si="0"/>
        <v>140141567.25999999</v>
      </c>
      <c r="Q13" s="60">
        <f>SUM(Q14,Q24,Q28,Q46,Q52,Q62,Q78,Q90,Q99,Q121,Q128)</f>
        <v>45462049.629999995</v>
      </c>
      <c r="R13" s="40"/>
      <c r="S13" s="58" t="s">
        <v>0</v>
      </c>
      <c r="T13" s="12"/>
    </row>
    <row r="14" spans="1:22" ht="14.25" customHeight="1" x14ac:dyDescent="0.3">
      <c r="A14" s="61" t="s">
        <v>51</v>
      </c>
      <c r="B14" s="61"/>
      <c r="C14" s="58"/>
      <c r="D14" s="59"/>
      <c r="E14" s="60">
        <f>SUM(E15:E23)</f>
        <v>51724247.939999998</v>
      </c>
      <c r="F14" s="60">
        <f t="shared" ref="F14:P14" si="1">SUM(F15:F23)</f>
        <v>2407174.0000000005</v>
      </c>
      <c r="G14" s="60">
        <f t="shared" si="1"/>
        <v>2157254.65</v>
      </c>
      <c r="H14" s="60">
        <f t="shared" si="1"/>
        <v>734661</v>
      </c>
      <c r="I14" s="60">
        <f t="shared" si="1"/>
        <v>972456.37</v>
      </c>
      <c r="J14" s="60">
        <f t="shared" si="1"/>
        <v>97763577.290000007</v>
      </c>
      <c r="K14" s="60">
        <f t="shared" si="1"/>
        <v>114458563.59999999</v>
      </c>
      <c r="L14" s="60">
        <f t="shared" si="1"/>
        <v>18588101.640000001</v>
      </c>
      <c r="M14" s="60">
        <f t="shared" si="1"/>
        <v>90628911.5</v>
      </c>
      <c r="N14" s="60">
        <f t="shared" si="1"/>
        <v>61128909.190000005</v>
      </c>
      <c r="O14" s="60">
        <f t="shared" si="1"/>
        <v>32502096.34</v>
      </c>
      <c r="P14" s="60">
        <f t="shared" si="1"/>
        <v>29575682.059999999</v>
      </c>
      <c r="Q14" s="60">
        <f>SUM(Q15:Q23)</f>
        <v>11393017.27</v>
      </c>
      <c r="R14" s="40" t="s">
        <v>141</v>
      </c>
      <c r="S14" s="62"/>
      <c r="T14" s="12"/>
    </row>
    <row r="15" spans="1:22" ht="14.25" customHeight="1" x14ac:dyDescent="0.3">
      <c r="A15" s="58"/>
      <c r="B15" s="63" t="s">
        <v>65</v>
      </c>
      <c r="C15" s="58"/>
      <c r="D15" s="59"/>
      <c r="E15" s="60">
        <v>2488005.52</v>
      </c>
      <c r="F15" s="60">
        <v>808285.6</v>
      </c>
      <c r="G15" s="60">
        <v>222308.21</v>
      </c>
      <c r="H15" s="60">
        <v>145810</v>
      </c>
      <c r="I15" s="60">
        <v>242822</v>
      </c>
      <c r="J15" s="60">
        <v>11004261.92</v>
      </c>
      <c r="K15" s="60">
        <v>30833230.829999998</v>
      </c>
      <c r="L15" s="60">
        <v>3522114.97</v>
      </c>
      <c r="M15" s="60">
        <v>15754721.5</v>
      </c>
      <c r="N15" s="60">
        <v>16369075.98</v>
      </c>
      <c r="O15" s="60">
        <v>7673480.2000000002</v>
      </c>
      <c r="P15" s="60">
        <v>1682882.24</v>
      </c>
      <c r="Q15" s="60" t="s">
        <v>50</v>
      </c>
      <c r="R15" s="40"/>
      <c r="S15" s="64" t="s">
        <v>154</v>
      </c>
      <c r="T15" s="12"/>
    </row>
    <row r="16" spans="1:22" ht="14.25" customHeight="1" x14ac:dyDescent="0.3">
      <c r="A16" s="58"/>
      <c r="B16" s="63" t="s">
        <v>66</v>
      </c>
      <c r="C16" s="58"/>
      <c r="D16" s="59"/>
      <c r="E16" s="60">
        <v>241642.9</v>
      </c>
      <c r="F16" s="60">
        <v>238484.2</v>
      </c>
      <c r="G16" s="60">
        <v>592827.36</v>
      </c>
      <c r="H16" s="60" t="s">
        <v>50</v>
      </c>
      <c r="I16" s="60">
        <v>210000</v>
      </c>
      <c r="J16" s="60">
        <v>23976743.920000002</v>
      </c>
      <c r="K16" s="60">
        <v>16333346.880000001</v>
      </c>
      <c r="L16" s="60">
        <v>10943706</v>
      </c>
      <c r="M16" s="60">
        <v>9143389</v>
      </c>
      <c r="N16" s="60">
        <v>8000509.7800000003</v>
      </c>
      <c r="O16" s="60">
        <v>5719806.9199999999</v>
      </c>
      <c r="P16" s="60">
        <v>2032370.51</v>
      </c>
      <c r="Q16" s="60" t="s">
        <v>50</v>
      </c>
      <c r="R16" s="40"/>
      <c r="S16" s="64" t="s">
        <v>155</v>
      </c>
      <c r="T16" s="12"/>
    </row>
    <row r="17" spans="1:20" ht="14.25" customHeight="1" x14ac:dyDescent="0.3">
      <c r="A17" s="58"/>
      <c r="B17" s="63" t="s">
        <v>67</v>
      </c>
      <c r="C17" s="58"/>
      <c r="D17" s="59"/>
      <c r="E17" s="60">
        <v>17909898.640000001</v>
      </c>
      <c r="F17" s="60">
        <v>275143</v>
      </c>
      <c r="G17" s="60">
        <v>281480.98</v>
      </c>
      <c r="H17" s="60" t="s">
        <v>50</v>
      </c>
      <c r="I17" s="60">
        <v>71243.070000000007</v>
      </c>
      <c r="J17" s="60">
        <v>5914272</v>
      </c>
      <c r="K17" s="60" t="s">
        <v>50</v>
      </c>
      <c r="L17" s="60">
        <v>671006</v>
      </c>
      <c r="M17" s="60">
        <v>11034940</v>
      </c>
      <c r="N17" s="60">
        <v>7279889.25</v>
      </c>
      <c r="O17" s="60">
        <v>1385315</v>
      </c>
      <c r="P17" s="60">
        <v>955559</v>
      </c>
      <c r="Q17" s="60" t="s">
        <v>50</v>
      </c>
      <c r="R17" s="40"/>
      <c r="S17" s="64" t="s">
        <v>156</v>
      </c>
      <c r="T17" s="12"/>
    </row>
    <row r="18" spans="1:20" ht="14.25" customHeight="1" x14ac:dyDescent="0.3">
      <c r="A18" s="58"/>
      <c r="B18" s="63" t="s">
        <v>68</v>
      </c>
      <c r="C18" s="58"/>
      <c r="D18" s="59"/>
      <c r="E18" s="60">
        <v>13977784.949999999</v>
      </c>
      <c r="F18" s="60">
        <v>5948</v>
      </c>
      <c r="G18" s="60">
        <v>178041.44</v>
      </c>
      <c r="H18" s="60" t="s">
        <v>50</v>
      </c>
      <c r="I18" s="60">
        <v>142141</v>
      </c>
      <c r="J18" s="60">
        <v>4068215</v>
      </c>
      <c r="K18" s="60" t="s">
        <v>50</v>
      </c>
      <c r="L18" s="60">
        <v>378734</v>
      </c>
      <c r="M18" s="60">
        <v>7695045</v>
      </c>
      <c r="N18" s="60">
        <v>3633049.41</v>
      </c>
      <c r="O18" s="60">
        <v>3420600</v>
      </c>
      <c r="P18" s="60">
        <v>821000</v>
      </c>
      <c r="Q18" s="60" t="s">
        <v>50</v>
      </c>
      <c r="R18" s="40"/>
      <c r="S18" s="64" t="s">
        <v>157</v>
      </c>
      <c r="T18" s="12"/>
    </row>
    <row r="19" spans="1:20" ht="14.25" customHeight="1" x14ac:dyDescent="0.3">
      <c r="A19" s="58"/>
      <c r="B19" s="63" t="s">
        <v>69</v>
      </c>
      <c r="C19" s="58"/>
      <c r="D19" s="59"/>
      <c r="E19" s="60">
        <v>278989.48</v>
      </c>
      <c r="F19" s="60">
        <v>298093.40000000002</v>
      </c>
      <c r="G19" s="60">
        <v>140919.4</v>
      </c>
      <c r="H19" s="60">
        <v>44011</v>
      </c>
      <c r="I19" s="60">
        <v>59174</v>
      </c>
      <c r="J19" s="60">
        <v>24279672.449999999</v>
      </c>
      <c r="K19" s="60">
        <v>18136816.940000001</v>
      </c>
      <c r="L19" s="60">
        <v>1019609.85</v>
      </c>
      <c r="M19" s="60">
        <v>10370520</v>
      </c>
      <c r="N19" s="60">
        <v>7749891.5899999999</v>
      </c>
      <c r="O19" s="60">
        <v>2683190</v>
      </c>
      <c r="P19" s="60">
        <v>18146042.52</v>
      </c>
      <c r="Q19" s="60">
        <v>15000</v>
      </c>
      <c r="R19" s="40"/>
      <c r="S19" s="64" t="s">
        <v>158</v>
      </c>
      <c r="T19" s="12"/>
    </row>
    <row r="20" spans="1:20" ht="14.25" customHeight="1" x14ac:dyDescent="0.3">
      <c r="A20" s="58"/>
      <c r="B20" s="63" t="s">
        <v>70</v>
      </c>
      <c r="C20" s="58"/>
      <c r="D20" s="59"/>
      <c r="E20" s="60">
        <v>316312.58</v>
      </c>
      <c r="F20" s="60">
        <v>312112.3</v>
      </c>
      <c r="G20" s="60">
        <v>267824.33</v>
      </c>
      <c r="H20" s="60" t="s">
        <v>50</v>
      </c>
      <c r="I20" s="60">
        <v>112285</v>
      </c>
      <c r="J20" s="60">
        <v>9046349</v>
      </c>
      <c r="K20" s="60">
        <v>16031822.539999999</v>
      </c>
      <c r="L20" s="60">
        <v>566275.5</v>
      </c>
      <c r="M20" s="60">
        <v>9534500</v>
      </c>
      <c r="N20" s="60">
        <v>4799764.17</v>
      </c>
      <c r="O20" s="60">
        <v>3810411</v>
      </c>
      <c r="P20" s="60">
        <v>2122907.79</v>
      </c>
      <c r="Q20" s="60" t="s">
        <v>50</v>
      </c>
      <c r="R20" s="40"/>
      <c r="S20" s="64" t="s">
        <v>159</v>
      </c>
      <c r="T20" s="12"/>
    </row>
    <row r="21" spans="1:20" ht="14.25" customHeight="1" x14ac:dyDescent="0.3">
      <c r="A21" s="58"/>
      <c r="B21" s="63" t="s">
        <v>71</v>
      </c>
      <c r="C21" s="58"/>
      <c r="D21" s="59"/>
      <c r="E21" s="60">
        <v>96910.81</v>
      </c>
      <c r="F21" s="60">
        <v>239084.2</v>
      </c>
      <c r="G21" s="60">
        <v>119568.6</v>
      </c>
      <c r="H21" s="60" t="s">
        <v>50</v>
      </c>
      <c r="I21" s="60">
        <v>79.099999999999994</v>
      </c>
      <c r="J21" s="60">
        <v>4681818</v>
      </c>
      <c r="K21" s="60">
        <v>20175491</v>
      </c>
      <c r="L21" s="60">
        <v>500288.32</v>
      </c>
      <c r="M21" s="60">
        <v>8847873</v>
      </c>
      <c r="N21" s="60">
        <v>3963603.22</v>
      </c>
      <c r="O21" s="60">
        <v>2942603.22</v>
      </c>
      <c r="P21" s="60">
        <v>1067720</v>
      </c>
      <c r="Q21" s="60">
        <v>6314035.6799999997</v>
      </c>
      <c r="R21" s="40"/>
      <c r="S21" s="64" t="s">
        <v>160</v>
      </c>
      <c r="T21" s="12"/>
    </row>
    <row r="22" spans="1:20" ht="14.25" customHeight="1" x14ac:dyDescent="0.3">
      <c r="A22" s="58"/>
      <c r="B22" s="63" t="s">
        <v>72</v>
      </c>
      <c r="C22" s="58"/>
      <c r="D22" s="59"/>
      <c r="E22" s="60">
        <v>16347184.01</v>
      </c>
      <c r="F22" s="60">
        <v>227542.1</v>
      </c>
      <c r="G22" s="60">
        <v>189109.26</v>
      </c>
      <c r="H22" s="60">
        <v>544840</v>
      </c>
      <c r="I22" s="60">
        <v>103746</v>
      </c>
      <c r="J22" s="60">
        <v>7589744</v>
      </c>
      <c r="K22" s="60" t="s">
        <v>50</v>
      </c>
      <c r="L22" s="60">
        <v>962797</v>
      </c>
      <c r="M22" s="60">
        <v>11321460</v>
      </c>
      <c r="N22" s="60">
        <v>6930225.2999999998</v>
      </c>
      <c r="O22" s="60">
        <v>2373790</v>
      </c>
      <c r="P22" s="60">
        <v>1646500</v>
      </c>
      <c r="Q22" s="60" t="s">
        <v>50</v>
      </c>
      <c r="R22" s="40"/>
      <c r="S22" s="64" t="s">
        <v>161</v>
      </c>
      <c r="T22" s="12"/>
    </row>
    <row r="23" spans="1:20" ht="14.25" customHeight="1" x14ac:dyDescent="0.3">
      <c r="A23" s="58"/>
      <c r="B23" s="63" t="s">
        <v>73</v>
      </c>
      <c r="C23" s="58"/>
      <c r="D23" s="59"/>
      <c r="E23" s="60">
        <v>67519.05</v>
      </c>
      <c r="F23" s="60">
        <v>2481.1999999999998</v>
      </c>
      <c r="G23" s="60">
        <v>165175.07</v>
      </c>
      <c r="H23" s="60" t="s">
        <v>50</v>
      </c>
      <c r="I23" s="60">
        <v>30966.2</v>
      </c>
      <c r="J23" s="60">
        <v>7202501</v>
      </c>
      <c r="K23" s="60">
        <v>12947855.41</v>
      </c>
      <c r="L23" s="65">
        <v>23570</v>
      </c>
      <c r="M23" s="60">
        <v>6926463</v>
      </c>
      <c r="N23" s="60">
        <v>2402900.4900000002</v>
      </c>
      <c r="O23" s="60">
        <v>2492900</v>
      </c>
      <c r="P23" s="60">
        <v>1100700</v>
      </c>
      <c r="Q23" s="60">
        <v>5063981.59</v>
      </c>
      <c r="R23" s="40"/>
      <c r="S23" s="64" t="s">
        <v>162</v>
      </c>
      <c r="T23" s="12"/>
    </row>
    <row r="24" spans="1:20" ht="14.25" customHeight="1" x14ac:dyDescent="0.3">
      <c r="A24" s="61" t="s">
        <v>52</v>
      </c>
      <c r="B24" s="61"/>
      <c r="C24" s="58"/>
      <c r="D24" s="59"/>
      <c r="E24" s="60">
        <f>SUM(E25:E27)</f>
        <v>318007.33</v>
      </c>
      <c r="F24" s="60">
        <f t="shared" ref="F24:Q24" si="2">SUM(F25:F27)</f>
        <v>360713</v>
      </c>
      <c r="G24" s="60">
        <f t="shared" si="2"/>
        <v>532009.61</v>
      </c>
      <c r="H24" s="60">
        <f t="shared" si="2"/>
        <v>884171</v>
      </c>
      <c r="I24" s="60">
        <f t="shared" si="2"/>
        <v>259472.18000000002</v>
      </c>
      <c r="J24" s="60">
        <f t="shared" si="2"/>
        <v>36447444.289999999</v>
      </c>
      <c r="K24" s="60">
        <f t="shared" si="2"/>
        <v>27292786.219999999</v>
      </c>
      <c r="L24" s="60">
        <f t="shared" si="2"/>
        <v>10709797</v>
      </c>
      <c r="M24" s="60">
        <f t="shared" si="2"/>
        <v>21086652</v>
      </c>
      <c r="N24" s="60">
        <f t="shared" si="2"/>
        <v>15561135.16</v>
      </c>
      <c r="O24" s="60">
        <f t="shared" si="2"/>
        <v>7635030</v>
      </c>
      <c r="P24" s="60">
        <f t="shared" si="2"/>
        <v>3656992.96</v>
      </c>
      <c r="Q24" s="60">
        <f t="shared" si="2"/>
        <v>389000</v>
      </c>
      <c r="R24" s="40" t="s">
        <v>142</v>
      </c>
      <c r="S24" s="64"/>
      <c r="T24" s="12"/>
    </row>
    <row r="25" spans="1:20" ht="14.25" customHeight="1" x14ac:dyDescent="0.3">
      <c r="A25" s="58"/>
      <c r="B25" s="66" t="s">
        <v>74</v>
      </c>
      <c r="C25" s="58"/>
      <c r="D25" s="59"/>
      <c r="E25" s="60">
        <v>92030</v>
      </c>
      <c r="F25" s="60">
        <v>63328</v>
      </c>
      <c r="G25" s="60">
        <v>90065.27</v>
      </c>
      <c r="H25" s="60">
        <v>361650</v>
      </c>
      <c r="I25" s="60">
        <v>26183.360000000001</v>
      </c>
      <c r="J25" s="60">
        <v>17065124.289999999</v>
      </c>
      <c r="K25" s="60" t="s">
        <v>50</v>
      </c>
      <c r="L25" s="60">
        <v>1003995</v>
      </c>
      <c r="M25" s="60">
        <v>6691358</v>
      </c>
      <c r="N25" s="60">
        <v>5766737.7599999998</v>
      </c>
      <c r="O25" s="60">
        <v>1048850</v>
      </c>
      <c r="P25" s="60">
        <v>1496057.33</v>
      </c>
      <c r="Q25" s="60">
        <v>371000</v>
      </c>
      <c r="R25" s="40"/>
      <c r="S25" s="64" t="s">
        <v>163</v>
      </c>
      <c r="T25" s="12"/>
    </row>
    <row r="26" spans="1:20" ht="14.25" customHeight="1" x14ac:dyDescent="0.3">
      <c r="A26" s="58"/>
      <c r="B26" s="63" t="s">
        <v>75</v>
      </c>
      <c r="C26" s="58"/>
      <c r="D26" s="59"/>
      <c r="E26" s="60">
        <v>146498.48000000001</v>
      </c>
      <c r="F26" s="60">
        <v>103940</v>
      </c>
      <c r="G26" s="60">
        <v>176090.35</v>
      </c>
      <c r="H26" s="60">
        <v>0</v>
      </c>
      <c r="I26" s="60">
        <v>207752.22</v>
      </c>
      <c r="J26" s="60">
        <v>10370185</v>
      </c>
      <c r="K26" s="60">
        <v>14351786.029999999</v>
      </c>
      <c r="L26" s="60">
        <v>5288115</v>
      </c>
      <c r="M26" s="60">
        <v>7971764</v>
      </c>
      <c r="N26" s="60">
        <v>5540430.6699999999</v>
      </c>
      <c r="O26" s="60">
        <v>1422430</v>
      </c>
      <c r="P26" s="60">
        <v>1458500</v>
      </c>
      <c r="Q26" s="60">
        <v>0</v>
      </c>
      <c r="R26" s="40"/>
      <c r="S26" s="64" t="s">
        <v>164</v>
      </c>
      <c r="T26" s="12"/>
    </row>
    <row r="27" spans="1:20" ht="14.25" customHeight="1" x14ac:dyDescent="0.3">
      <c r="A27" s="58"/>
      <c r="B27" s="63" t="s">
        <v>76</v>
      </c>
      <c r="C27" s="58"/>
      <c r="D27" s="59"/>
      <c r="E27" s="60">
        <v>79478.850000000006</v>
      </c>
      <c r="F27" s="60">
        <v>193445</v>
      </c>
      <c r="G27" s="60">
        <v>265853.99</v>
      </c>
      <c r="H27" s="60">
        <v>522521</v>
      </c>
      <c r="I27" s="60">
        <v>25536.6</v>
      </c>
      <c r="J27" s="60">
        <v>9012135</v>
      </c>
      <c r="K27" s="60">
        <v>12941000.189999999</v>
      </c>
      <c r="L27" s="60">
        <v>4417687</v>
      </c>
      <c r="M27" s="60">
        <v>6423530</v>
      </c>
      <c r="N27" s="60">
        <v>4253966.7300000004</v>
      </c>
      <c r="O27" s="60">
        <v>5163750</v>
      </c>
      <c r="P27" s="60">
        <v>702435.63</v>
      </c>
      <c r="Q27" s="60">
        <v>18000</v>
      </c>
      <c r="R27" s="40"/>
      <c r="S27" s="64" t="s">
        <v>165</v>
      </c>
      <c r="T27" s="12"/>
    </row>
    <row r="28" spans="1:20" ht="14.25" customHeight="1" x14ac:dyDescent="0.3">
      <c r="A28" s="67" t="s">
        <v>53</v>
      </c>
      <c r="B28" s="68"/>
      <c r="C28" s="58"/>
      <c r="D28" s="59"/>
      <c r="E28" s="60">
        <f>SUM(E29:E34)</f>
        <v>27965033.66</v>
      </c>
      <c r="F28" s="60">
        <f t="shared" ref="F28:Q28" si="3">SUM(F29:F34)</f>
        <v>1491485.8499999999</v>
      </c>
      <c r="G28" s="60">
        <f t="shared" si="3"/>
        <v>1741029.84</v>
      </c>
      <c r="H28" s="60">
        <f t="shared" si="3"/>
        <v>96844</v>
      </c>
      <c r="I28" s="60">
        <f t="shared" si="3"/>
        <v>1315838.94</v>
      </c>
      <c r="J28" s="60">
        <f t="shared" si="3"/>
        <v>85180321.039999992</v>
      </c>
      <c r="K28" s="60">
        <f t="shared" si="3"/>
        <v>56158736.929999992</v>
      </c>
      <c r="L28" s="60">
        <f t="shared" si="3"/>
        <v>38949273.799999997</v>
      </c>
      <c r="M28" s="60">
        <f t="shared" si="3"/>
        <v>62449329.519999996</v>
      </c>
      <c r="N28" s="60">
        <f t="shared" si="3"/>
        <v>33328042.390000001</v>
      </c>
      <c r="O28" s="60">
        <f t="shared" si="3"/>
        <v>47413628.980000004</v>
      </c>
      <c r="P28" s="60">
        <f t="shared" si="3"/>
        <v>9624118.4299999997</v>
      </c>
      <c r="Q28" s="60">
        <f t="shared" si="3"/>
        <v>145100</v>
      </c>
      <c r="R28" s="40" t="s">
        <v>143</v>
      </c>
      <c r="S28" s="64"/>
      <c r="T28" s="12"/>
    </row>
    <row r="29" spans="1:20" ht="14.25" customHeight="1" x14ac:dyDescent="0.3">
      <c r="A29" s="56"/>
      <c r="B29" s="69" t="s">
        <v>77</v>
      </c>
      <c r="C29" s="58"/>
      <c r="D29" s="59"/>
      <c r="E29" s="60">
        <v>989901.6</v>
      </c>
      <c r="F29" s="60">
        <v>321010.09999999998</v>
      </c>
      <c r="G29" s="60">
        <v>240623.76</v>
      </c>
      <c r="H29" s="60" t="s">
        <v>50</v>
      </c>
      <c r="I29" s="60">
        <v>423755.28</v>
      </c>
      <c r="J29" s="60">
        <v>10056138.800000001</v>
      </c>
      <c r="K29" s="60" t="s">
        <v>50</v>
      </c>
      <c r="L29" s="60">
        <v>6990732.7999999998</v>
      </c>
      <c r="M29" s="60">
        <v>8238549</v>
      </c>
      <c r="N29" s="60">
        <v>3572529.1300000004</v>
      </c>
      <c r="O29" s="60">
        <v>2870956</v>
      </c>
      <c r="P29" s="60">
        <v>409697.16</v>
      </c>
      <c r="Q29" s="60" t="s">
        <v>50</v>
      </c>
      <c r="R29" s="40"/>
      <c r="S29" s="64" t="s">
        <v>166</v>
      </c>
      <c r="T29" s="12"/>
    </row>
    <row r="30" spans="1:20" ht="14.25" customHeight="1" x14ac:dyDescent="0.3">
      <c r="A30" s="56"/>
      <c r="B30" s="69" t="s">
        <v>78</v>
      </c>
      <c r="C30" s="58"/>
      <c r="D30" s="59"/>
      <c r="E30" s="60">
        <v>430940.64</v>
      </c>
      <c r="F30" s="60">
        <v>72896.800000000003</v>
      </c>
      <c r="G30" s="60">
        <v>681463.04</v>
      </c>
      <c r="H30" s="60">
        <v>0</v>
      </c>
      <c r="I30" s="60">
        <v>51023.1</v>
      </c>
      <c r="J30" s="60">
        <v>14931495</v>
      </c>
      <c r="K30" s="60">
        <v>22603974.309999999</v>
      </c>
      <c r="L30" s="60">
        <v>695174</v>
      </c>
      <c r="M30" s="60">
        <v>13324105</v>
      </c>
      <c r="N30" s="60">
        <v>9427123.4900000002</v>
      </c>
      <c r="O30" s="60">
        <v>7524700</v>
      </c>
      <c r="P30" s="60">
        <v>2967301.37</v>
      </c>
      <c r="Q30" s="60" t="s">
        <v>50</v>
      </c>
      <c r="R30" s="40"/>
      <c r="S30" s="64" t="s">
        <v>167</v>
      </c>
      <c r="T30" s="12"/>
    </row>
    <row r="31" spans="1:20" ht="14.25" customHeight="1" x14ac:dyDescent="0.3">
      <c r="A31" s="56"/>
      <c r="B31" s="69" t="s">
        <v>79</v>
      </c>
      <c r="C31" s="58"/>
      <c r="D31" s="59"/>
      <c r="E31" s="60">
        <v>451670.96</v>
      </c>
      <c r="F31" s="60">
        <v>343699</v>
      </c>
      <c r="G31" s="60">
        <v>291697.33</v>
      </c>
      <c r="H31" s="60" t="s">
        <v>50</v>
      </c>
      <c r="I31" s="60">
        <v>366167.67</v>
      </c>
      <c r="J31" s="60">
        <v>9449767</v>
      </c>
      <c r="K31" s="60">
        <v>33554762.619999997</v>
      </c>
      <c r="L31" s="60">
        <v>12896871</v>
      </c>
      <c r="M31" s="60">
        <v>13936045</v>
      </c>
      <c r="N31" s="60">
        <v>5961250.6200000001</v>
      </c>
      <c r="O31" s="60">
        <v>4062702.98</v>
      </c>
      <c r="P31" s="60">
        <v>2682500</v>
      </c>
      <c r="Q31" s="60" t="s">
        <v>50</v>
      </c>
      <c r="R31" s="40"/>
      <c r="S31" s="64" t="s">
        <v>168</v>
      </c>
      <c r="T31" s="12"/>
    </row>
    <row r="32" spans="1:20" ht="14.25" customHeight="1" x14ac:dyDescent="0.3">
      <c r="A32" s="56"/>
      <c r="B32" s="69" t="s">
        <v>80</v>
      </c>
      <c r="C32" s="58"/>
      <c r="D32" s="59"/>
      <c r="E32" s="60">
        <v>213346.7</v>
      </c>
      <c r="F32" s="60">
        <v>313965.2</v>
      </c>
      <c r="G32" s="60">
        <v>89890.13</v>
      </c>
      <c r="H32" s="60">
        <v>0</v>
      </c>
      <c r="I32" s="60">
        <v>272636.89</v>
      </c>
      <c r="J32" s="60">
        <v>33737621.240000002</v>
      </c>
      <c r="K32" s="60" t="s">
        <v>50</v>
      </c>
      <c r="L32" s="60">
        <v>10576546</v>
      </c>
      <c r="M32" s="60">
        <v>11113239</v>
      </c>
      <c r="N32" s="60">
        <v>5871845.96</v>
      </c>
      <c r="O32" s="60">
        <v>4081000</v>
      </c>
      <c r="P32" s="60">
        <v>1732000</v>
      </c>
      <c r="Q32" s="60">
        <v>0</v>
      </c>
      <c r="R32" s="40"/>
      <c r="S32" s="64" t="s">
        <v>169</v>
      </c>
      <c r="T32" s="12"/>
    </row>
    <row r="33" spans="1:20" ht="14.25" customHeight="1" x14ac:dyDescent="0.3">
      <c r="A33" s="56"/>
      <c r="B33" s="69" t="s">
        <v>81</v>
      </c>
      <c r="C33" s="58"/>
      <c r="D33" s="59"/>
      <c r="E33" s="60">
        <v>12908662.17</v>
      </c>
      <c r="F33" s="60">
        <v>308086.75</v>
      </c>
      <c r="G33" s="60">
        <v>134784.67000000001</v>
      </c>
      <c r="H33" s="60">
        <v>96844</v>
      </c>
      <c r="I33" s="60">
        <v>34962</v>
      </c>
      <c r="J33" s="60">
        <v>13100165</v>
      </c>
      <c r="K33" s="60" t="s">
        <v>50</v>
      </c>
      <c r="L33" s="60">
        <v>7508950</v>
      </c>
      <c r="M33" s="60">
        <v>9064789.5199999996</v>
      </c>
      <c r="N33" s="60">
        <v>3786224.47</v>
      </c>
      <c r="O33" s="60">
        <v>2292770</v>
      </c>
      <c r="P33" s="60">
        <v>1768269.9</v>
      </c>
      <c r="Q33" s="60">
        <v>127100</v>
      </c>
      <c r="R33" s="40"/>
      <c r="S33" s="64" t="s">
        <v>170</v>
      </c>
      <c r="T33" s="12"/>
    </row>
    <row r="34" spans="1:20" ht="14.25" customHeight="1" x14ac:dyDescent="0.3">
      <c r="A34" s="56"/>
      <c r="B34" s="70" t="s">
        <v>82</v>
      </c>
      <c r="C34" s="58"/>
      <c r="D34" s="59"/>
      <c r="E34" s="60">
        <v>12970511.59</v>
      </c>
      <c r="F34" s="60">
        <v>131828</v>
      </c>
      <c r="G34" s="60">
        <v>302570.90999999997</v>
      </c>
      <c r="H34" s="60" t="s">
        <v>50</v>
      </c>
      <c r="I34" s="60">
        <v>167294</v>
      </c>
      <c r="J34" s="60">
        <v>3905134</v>
      </c>
      <c r="K34" s="60" t="s">
        <v>50</v>
      </c>
      <c r="L34" s="60">
        <v>281000</v>
      </c>
      <c r="M34" s="60">
        <v>6772602</v>
      </c>
      <c r="N34" s="60">
        <v>4709068.72</v>
      </c>
      <c r="O34" s="60">
        <v>26581500</v>
      </c>
      <c r="P34" s="60">
        <v>64350</v>
      </c>
      <c r="Q34" s="60">
        <v>18000</v>
      </c>
      <c r="R34" s="40"/>
      <c r="S34" s="64" t="s">
        <v>171</v>
      </c>
      <c r="T34" s="12"/>
    </row>
    <row r="35" spans="1:20" s="12" customFormat="1" ht="15.75" x14ac:dyDescent="0.25">
      <c r="A35" s="18"/>
      <c r="B35" s="37" t="s">
        <v>2</v>
      </c>
      <c r="C35" s="38">
        <v>19.3</v>
      </c>
      <c r="D35" s="37" t="s">
        <v>138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T35" s="18"/>
    </row>
    <row r="36" spans="1:20" s="12" customFormat="1" ht="15.75" x14ac:dyDescent="0.25">
      <c r="A36" s="17"/>
      <c r="B36" s="18" t="s">
        <v>25</v>
      </c>
      <c r="C36" s="38">
        <v>19.3</v>
      </c>
      <c r="D36" s="15" t="s">
        <v>140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4"/>
      <c r="T36" s="17"/>
    </row>
    <row r="37" spans="1:20" ht="4.5" customHeight="1" x14ac:dyDescent="0.3">
      <c r="A37" s="30"/>
      <c r="B37" s="31"/>
      <c r="C37" s="32"/>
      <c r="D37" s="29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55" t="s">
        <v>26</v>
      </c>
      <c r="T37" s="4"/>
    </row>
    <row r="38" spans="1:20" ht="3.75" hidden="1" customHeight="1" x14ac:dyDescent="0.3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</row>
    <row r="39" spans="1:20" ht="19.5" x14ac:dyDescent="0.35">
      <c r="A39" s="42"/>
      <c r="B39" s="43"/>
      <c r="C39" s="43"/>
      <c r="D39" s="44"/>
      <c r="E39" s="93" t="s">
        <v>13</v>
      </c>
      <c r="F39" s="94"/>
      <c r="G39" s="94"/>
      <c r="H39" s="94"/>
      <c r="I39" s="94"/>
      <c r="J39" s="94"/>
      <c r="K39" s="95"/>
      <c r="L39" s="86" t="s">
        <v>14</v>
      </c>
      <c r="M39" s="87"/>
      <c r="N39" s="87"/>
      <c r="O39" s="87"/>
      <c r="P39" s="87"/>
      <c r="Q39" s="87"/>
      <c r="R39" s="45" t="s">
        <v>22</v>
      </c>
      <c r="S39" s="46"/>
      <c r="T39" s="7"/>
    </row>
    <row r="40" spans="1:20" ht="13.5" customHeight="1" x14ac:dyDescent="0.3">
      <c r="A40" s="19"/>
      <c r="B40" s="19"/>
      <c r="C40" s="19"/>
      <c r="D40" s="19"/>
      <c r="E40" s="96" t="s">
        <v>8</v>
      </c>
      <c r="F40" s="97"/>
      <c r="G40" s="97"/>
      <c r="H40" s="97"/>
      <c r="I40" s="97"/>
      <c r="J40" s="97"/>
      <c r="K40" s="98"/>
      <c r="L40" s="88" t="s">
        <v>15</v>
      </c>
      <c r="M40" s="89"/>
      <c r="N40" s="89"/>
      <c r="O40" s="89"/>
      <c r="P40" s="89"/>
      <c r="Q40" s="90"/>
      <c r="R40" s="91" t="s">
        <v>39</v>
      </c>
      <c r="S40" s="101"/>
      <c r="T40" s="7"/>
    </row>
    <row r="41" spans="1:20" x14ac:dyDescent="0.3">
      <c r="A41" s="99" t="s">
        <v>37</v>
      </c>
      <c r="B41" s="99"/>
      <c r="C41" s="99"/>
      <c r="D41" s="100"/>
      <c r="E41" s="20"/>
      <c r="F41" s="20" t="s">
        <v>18</v>
      </c>
      <c r="G41" s="20"/>
      <c r="H41" s="20"/>
      <c r="I41" s="20"/>
      <c r="J41" s="19"/>
      <c r="K41" s="21"/>
      <c r="L41" s="22"/>
      <c r="M41" s="22"/>
      <c r="N41" s="22"/>
      <c r="O41" s="22"/>
      <c r="P41" s="22"/>
      <c r="Q41" s="22"/>
      <c r="R41" s="91" t="s">
        <v>38</v>
      </c>
      <c r="S41" s="92"/>
      <c r="T41" s="13"/>
    </row>
    <row r="42" spans="1:20" x14ac:dyDescent="0.3">
      <c r="A42" s="99" t="s">
        <v>35</v>
      </c>
      <c r="B42" s="99"/>
      <c r="C42" s="99"/>
      <c r="D42" s="100"/>
      <c r="E42" s="20" t="s">
        <v>5</v>
      </c>
      <c r="F42" s="20" t="s">
        <v>31</v>
      </c>
      <c r="G42" s="20"/>
      <c r="H42" s="20" t="s">
        <v>7</v>
      </c>
      <c r="I42" s="20"/>
      <c r="J42" s="22"/>
      <c r="K42" s="20"/>
      <c r="L42" s="22"/>
      <c r="M42" s="22"/>
      <c r="N42" s="22"/>
      <c r="O42" s="22"/>
      <c r="P42" s="22"/>
      <c r="Q42" s="22"/>
      <c r="R42" s="91" t="s">
        <v>21</v>
      </c>
      <c r="S42" s="92"/>
      <c r="T42" s="13"/>
    </row>
    <row r="43" spans="1:20" x14ac:dyDescent="0.3">
      <c r="A43" s="99" t="s">
        <v>36</v>
      </c>
      <c r="B43" s="99"/>
      <c r="C43" s="99"/>
      <c r="D43" s="100"/>
      <c r="E43" s="20" t="s">
        <v>17</v>
      </c>
      <c r="F43" s="20" t="s">
        <v>32</v>
      </c>
      <c r="G43" s="20"/>
      <c r="H43" s="23" t="s">
        <v>33</v>
      </c>
      <c r="I43" s="20"/>
      <c r="J43" s="22"/>
      <c r="K43" s="20"/>
      <c r="L43" s="22" t="s">
        <v>23</v>
      </c>
      <c r="M43" s="22"/>
      <c r="N43" s="22"/>
      <c r="O43" s="22"/>
      <c r="P43" s="22"/>
      <c r="Q43" s="22"/>
      <c r="R43" s="91" t="s">
        <v>4</v>
      </c>
      <c r="S43" s="92"/>
      <c r="T43" s="13"/>
    </row>
    <row r="44" spans="1:20" x14ac:dyDescent="0.3">
      <c r="A44" s="24"/>
      <c r="B44" s="24"/>
      <c r="C44" s="24"/>
      <c r="D44" s="47"/>
      <c r="E44" s="20" t="s">
        <v>20</v>
      </c>
      <c r="F44" s="24" t="s">
        <v>46</v>
      </c>
      <c r="G44" s="20" t="s">
        <v>6</v>
      </c>
      <c r="H44" s="24" t="s">
        <v>47</v>
      </c>
      <c r="I44" s="20" t="s">
        <v>19</v>
      </c>
      <c r="J44" s="22" t="s">
        <v>11</v>
      </c>
      <c r="K44" s="20" t="s">
        <v>3</v>
      </c>
      <c r="L44" s="22" t="s">
        <v>16</v>
      </c>
      <c r="M44" s="22" t="s">
        <v>27</v>
      </c>
      <c r="N44" s="22" t="s">
        <v>28</v>
      </c>
      <c r="O44" s="22" t="s">
        <v>29</v>
      </c>
      <c r="P44" s="22" t="s">
        <v>30</v>
      </c>
      <c r="Q44" s="22" t="s">
        <v>34</v>
      </c>
      <c r="R44" s="48"/>
      <c r="S44" s="49"/>
      <c r="T44" s="13"/>
    </row>
    <row r="45" spans="1:20" ht="15.75" customHeight="1" x14ac:dyDescent="0.35">
      <c r="A45" s="50"/>
      <c r="B45" s="50"/>
      <c r="C45" s="50"/>
      <c r="D45" s="51"/>
      <c r="E45" s="25" t="s">
        <v>20</v>
      </c>
      <c r="F45" s="25" t="s">
        <v>45</v>
      </c>
      <c r="G45" s="25" t="s">
        <v>9</v>
      </c>
      <c r="H45" s="25" t="s">
        <v>44</v>
      </c>
      <c r="I45" s="25" t="s">
        <v>10</v>
      </c>
      <c r="J45" s="26" t="s">
        <v>12</v>
      </c>
      <c r="K45" s="25" t="s">
        <v>1</v>
      </c>
      <c r="L45" s="26" t="s">
        <v>43</v>
      </c>
      <c r="M45" s="26" t="s">
        <v>40</v>
      </c>
      <c r="N45" s="26" t="s">
        <v>41</v>
      </c>
      <c r="O45" s="26" t="s">
        <v>42</v>
      </c>
      <c r="P45" s="26" t="s">
        <v>12</v>
      </c>
      <c r="Q45" s="25" t="s">
        <v>1</v>
      </c>
      <c r="R45" s="52"/>
      <c r="S45" s="53"/>
      <c r="T45" s="7"/>
    </row>
    <row r="46" spans="1:20" x14ac:dyDescent="0.3">
      <c r="A46" s="35"/>
      <c r="B46" s="68" t="s">
        <v>54</v>
      </c>
      <c r="C46" s="58"/>
      <c r="D46" s="59"/>
      <c r="E46" s="60">
        <f>SUM(E47:E51)</f>
        <v>16506350.520000001</v>
      </c>
      <c r="F46" s="60">
        <f t="shared" ref="F46:Q46" si="4">SUM(F47:F51)</f>
        <v>1236463.19</v>
      </c>
      <c r="G46" s="60">
        <f t="shared" si="4"/>
        <v>765728.62000000011</v>
      </c>
      <c r="H46" s="60">
        <f t="shared" si="4"/>
        <v>909561</v>
      </c>
      <c r="I46" s="60">
        <f t="shared" si="4"/>
        <v>903444</v>
      </c>
      <c r="J46" s="60">
        <f t="shared" si="4"/>
        <v>36531017</v>
      </c>
      <c r="K46" s="60">
        <f t="shared" si="4"/>
        <v>43110157.07</v>
      </c>
      <c r="L46" s="60">
        <f t="shared" si="4"/>
        <v>2547743.9</v>
      </c>
      <c r="M46" s="60">
        <f t="shared" si="4"/>
        <v>33671452.75</v>
      </c>
      <c r="N46" s="60">
        <f t="shared" si="4"/>
        <v>23785626.93</v>
      </c>
      <c r="O46" s="60">
        <f t="shared" si="4"/>
        <v>11806610.25</v>
      </c>
      <c r="P46" s="60">
        <f t="shared" si="4"/>
        <v>5342348.6000000006</v>
      </c>
      <c r="Q46" s="60">
        <f t="shared" si="4"/>
        <v>11147012</v>
      </c>
      <c r="R46" s="40" t="s">
        <v>144</v>
      </c>
      <c r="S46" s="62"/>
    </row>
    <row r="47" spans="1:20" x14ac:dyDescent="0.3">
      <c r="A47" s="35"/>
      <c r="B47" s="69" t="s">
        <v>83</v>
      </c>
      <c r="C47" s="58"/>
      <c r="D47" s="59"/>
      <c r="E47" s="60">
        <v>136126.76</v>
      </c>
      <c r="F47" s="60">
        <v>189087</v>
      </c>
      <c r="G47" s="60">
        <v>86538.43</v>
      </c>
      <c r="H47" s="60" t="s">
        <v>50</v>
      </c>
      <c r="I47" s="60">
        <v>798640</v>
      </c>
      <c r="J47" s="60">
        <v>7031598</v>
      </c>
      <c r="K47" s="60">
        <v>15114594.9</v>
      </c>
      <c r="L47" s="60">
        <v>731291</v>
      </c>
      <c r="M47" s="60">
        <v>9500964</v>
      </c>
      <c r="N47" s="60">
        <v>6459673.7000000002</v>
      </c>
      <c r="O47" s="60">
        <v>808920</v>
      </c>
      <c r="P47" s="60">
        <v>2808412.89</v>
      </c>
      <c r="Q47" s="60" t="s">
        <v>50</v>
      </c>
      <c r="R47" s="40"/>
      <c r="S47" s="64" t="s">
        <v>172</v>
      </c>
    </row>
    <row r="48" spans="1:20" x14ac:dyDescent="0.3">
      <c r="A48" s="35"/>
      <c r="B48" s="69" t="s">
        <v>84</v>
      </c>
      <c r="C48" s="58"/>
      <c r="D48" s="59"/>
      <c r="E48" s="60">
        <v>95579.63</v>
      </c>
      <c r="F48" s="60">
        <v>113241</v>
      </c>
      <c r="G48" s="60">
        <v>108209.4</v>
      </c>
      <c r="H48" s="60" t="s">
        <v>50</v>
      </c>
      <c r="I48" s="60">
        <v>53445</v>
      </c>
      <c r="J48" s="60">
        <v>17804412</v>
      </c>
      <c r="K48" s="60">
        <v>14084015.48</v>
      </c>
      <c r="L48" s="60">
        <v>536312</v>
      </c>
      <c r="M48" s="60">
        <v>6636364.75</v>
      </c>
      <c r="N48" s="60">
        <v>5120416.66</v>
      </c>
      <c r="O48" s="60">
        <v>3498289.38</v>
      </c>
      <c r="P48" s="60">
        <v>2087000</v>
      </c>
      <c r="Q48" s="60">
        <v>11147012</v>
      </c>
      <c r="R48" s="40"/>
      <c r="S48" s="64" t="s">
        <v>173</v>
      </c>
    </row>
    <row r="49" spans="1:19" x14ac:dyDescent="0.3">
      <c r="A49" s="35"/>
      <c r="B49" s="69" t="s">
        <v>85</v>
      </c>
      <c r="C49" s="58"/>
      <c r="D49" s="59"/>
      <c r="E49" s="60">
        <v>102260.5</v>
      </c>
      <c r="F49" s="60">
        <v>349799</v>
      </c>
      <c r="G49" s="60">
        <v>286813.84000000003</v>
      </c>
      <c r="H49" s="60">
        <v>909561</v>
      </c>
      <c r="I49" s="60">
        <v>43360</v>
      </c>
      <c r="J49" s="60">
        <v>6599429</v>
      </c>
      <c r="K49" s="60">
        <v>13911546.689999999</v>
      </c>
      <c r="L49" s="60">
        <v>441504.9</v>
      </c>
      <c r="M49" s="60">
        <v>10084947</v>
      </c>
      <c r="N49" s="60">
        <v>5993460</v>
      </c>
      <c r="O49" s="60">
        <v>3940430.87</v>
      </c>
      <c r="P49" s="60" t="s">
        <v>227</v>
      </c>
      <c r="Q49" s="60" t="s">
        <v>50</v>
      </c>
      <c r="R49" s="40"/>
      <c r="S49" s="64" t="s">
        <v>174</v>
      </c>
    </row>
    <row r="50" spans="1:19" x14ac:dyDescent="0.3">
      <c r="A50" s="35"/>
      <c r="B50" s="69" t="s">
        <v>86</v>
      </c>
      <c r="C50" s="58"/>
      <c r="D50" s="59"/>
      <c r="E50" s="60">
        <v>16172383.630000001</v>
      </c>
      <c r="F50" s="60">
        <v>584336.18999999994</v>
      </c>
      <c r="G50" s="60">
        <v>284166.95</v>
      </c>
      <c r="H50" s="60" t="s">
        <v>50</v>
      </c>
      <c r="I50" s="60">
        <v>7999</v>
      </c>
      <c r="J50" s="60">
        <v>5095578</v>
      </c>
      <c r="K50" s="60" t="s">
        <v>50</v>
      </c>
      <c r="L50" s="60">
        <v>838636</v>
      </c>
      <c r="M50" s="60">
        <v>7449177</v>
      </c>
      <c r="N50" s="60">
        <v>6212076.5700000003</v>
      </c>
      <c r="O50" s="60">
        <v>3558970</v>
      </c>
      <c r="P50" s="60">
        <v>446935.71</v>
      </c>
      <c r="Q50" s="60" t="s">
        <v>50</v>
      </c>
      <c r="R50" s="40"/>
      <c r="S50" s="64" t="s">
        <v>175</v>
      </c>
    </row>
    <row r="51" spans="1:19" x14ac:dyDescent="0.3">
      <c r="A51" s="35"/>
      <c r="B51" s="69" t="s">
        <v>87</v>
      </c>
      <c r="C51" s="58"/>
      <c r="D51" s="59"/>
      <c r="E51" s="60" t="s">
        <v>228</v>
      </c>
      <c r="F51" s="60" t="s">
        <v>228</v>
      </c>
      <c r="G51" s="60" t="s">
        <v>228</v>
      </c>
      <c r="H51" s="60" t="s">
        <v>228</v>
      </c>
      <c r="I51" s="60" t="s">
        <v>228</v>
      </c>
      <c r="J51" s="60" t="s">
        <v>228</v>
      </c>
      <c r="K51" s="60" t="s">
        <v>228</v>
      </c>
      <c r="L51" s="60" t="s">
        <v>228</v>
      </c>
      <c r="M51" s="60" t="s">
        <v>228</v>
      </c>
      <c r="N51" s="60" t="s">
        <v>228</v>
      </c>
      <c r="O51" s="60" t="s">
        <v>228</v>
      </c>
      <c r="P51" s="60" t="s">
        <v>228</v>
      </c>
      <c r="Q51" s="60" t="s">
        <v>228</v>
      </c>
      <c r="R51" s="40"/>
      <c r="S51" s="64" t="s">
        <v>176</v>
      </c>
    </row>
    <row r="52" spans="1:19" x14ac:dyDescent="0.3">
      <c r="A52" s="35"/>
      <c r="B52" s="68" t="s">
        <v>55</v>
      </c>
      <c r="C52" s="58"/>
      <c r="D52" s="59"/>
      <c r="E52" s="60">
        <f>SUM(E53:E61)</f>
        <v>57099832.720000006</v>
      </c>
      <c r="F52" s="60">
        <f t="shared" ref="F52:Q52" si="5">SUM(F53:F61)</f>
        <v>1191462.18</v>
      </c>
      <c r="G52" s="60">
        <f t="shared" si="5"/>
        <v>1310038.6199999999</v>
      </c>
      <c r="H52" s="60">
        <f t="shared" si="5"/>
        <v>332887</v>
      </c>
      <c r="I52" s="60">
        <f t="shared" si="5"/>
        <v>212135.11</v>
      </c>
      <c r="J52" s="60">
        <f t="shared" si="5"/>
        <v>67978334.5</v>
      </c>
      <c r="K52" s="60">
        <f t="shared" si="5"/>
        <v>80057218.660000011</v>
      </c>
      <c r="L52" s="60">
        <f t="shared" si="5"/>
        <v>4884055.24</v>
      </c>
      <c r="M52" s="60">
        <f t="shared" si="5"/>
        <v>68573888.969999999</v>
      </c>
      <c r="N52" s="60">
        <f t="shared" si="5"/>
        <v>45754258.540000007</v>
      </c>
      <c r="O52" s="60">
        <f t="shared" si="5"/>
        <v>29488453.420000002</v>
      </c>
      <c r="P52" s="60">
        <f t="shared" si="5"/>
        <v>16880926.809999999</v>
      </c>
      <c r="Q52" s="60">
        <f t="shared" si="5"/>
        <v>8454328.3599999994</v>
      </c>
      <c r="R52" s="40" t="s">
        <v>145</v>
      </c>
      <c r="S52" s="62"/>
    </row>
    <row r="53" spans="1:19" x14ac:dyDescent="0.3">
      <c r="A53" s="35"/>
      <c r="B53" s="69" t="s">
        <v>88</v>
      </c>
      <c r="C53" s="58"/>
      <c r="D53" s="59"/>
      <c r="E53" s="60">
        <v>203589.68</v>
      </c>
      <c r="F53" s="60">
        <v>45758.2</v>
      </c>
      <c r="G53" s="60">
        <v>195776.81</v>
      </c>
      <c r="H53" s="60">
        <v>0</v>
      </c>
      <c r="I53" s="60">
        <v>30420</v>
      </c>
      <c r="J53" s="60">
        <v>23717094.5</v>
      </c>
      <c r="K53" s="60">
        <v>16654976.1</v>
      </c>
      <c r="L53" s="60">
        <v>1093103</v>
      </c>
      <c r="M53" s="60">
        <v>9566256</v>
      </c>
      <c r="N53" s="60">
        <v>7702460.5700000003</v>
      </c>
      <c r="O53" s="60">
        <v>6261699.4199999999</v>
      </c>
      <c r="P53" s="60">
        <v>3619000</v>
      </c>
      <c r="Q53" s="60">
        <v>18000</v>
      </c>
      <c r="R53" s="40"/>
      <c r="S53" s="64" t="s">
        <v>177</v>
      </c>
    </row>
    <row r="54" spans="1:19" x14ac:dyDescent="0.3">
      <c r="A54" s="35"/>
      <c r="B54" s="69" t="s">
        <v>89</v>
      </c>
      <c r="C54" s="58"/>
      <c r="D54" s="59"/>
      <c r="E54" s="60">
        <v>45955.93</v>
      </c>
      <c r="F54" s="60">
        <v>176220</v>
      </c>
      <c r="G54" s="60">
        <v>113307.13</v>
      </c>
      <c r="H54" s="60">
        <v>332887</v>
      </c>
      <c r="I54" s="60">
        <v>25920</v>
      </c>
      <c r="J54" s="60">
        <v>3797087</v>
      </c>
      <c r="K54" s="60">
        <v>22494045.57</v>
      </c>
      <c r="L54" s="60">
        <v>696652</v>
      </c>
      <c r="M54" s="60">
        <v>8210604</v>
      </c>
      <c r="N54" s="60">
        <v>4384263.6100000003</v>
      </c>
      <c r="O54" s="60">
        <v>2357315</v>
      </c>
      <c r="P54" s="60">
        <v>728958.74</v>
      </c>
      <c r="Q54" s="60">
        <v>8367328.3600000003</v>
      </c>
      <c r="R54" s="40"/>
      <c r="S54" s="64" t="s">
        <v>178</v>
      </c>
    </row>
    <row r="55" spans="1:19" x14ac:dyDescent="0.3">
      <c r="A55" s="35"/>
      <c r="B55" s="69" t="s">
        <v>90</v>
      </c>
      <c r="C55" s="58"/>
      <c r="D55" s="59"/>
      <c r="E55" s="60">
        <v>13375999.779999999</v>
      </c>
      <c r="F55" s="60">
        <v>18496.8</v>
      </c>
      <c r="G55" s="60">
        <v>143831.6</v>
      </c>
      <c r="H55" s="60" t="s">
        <v>50</v>
      </c>
      <c r="I55" s="60">
        <v>150</v>
      </c>
      <c r="J55" s="60">
        <v>3557420</v>
      </c>
      <c r="K55" s="60" t="s">
        <v>50</v>
      </c>
      <c r="L55" s="60">
        <v>402397</v>
      </c>
      <c r="M55" s="60">
        <v>7738267</v>
      </c>
      <c r="N55" s="60">
        <v>4159653.58</v>
      </c>
      <c r="O55" s="60">
        <v>2225800</v>
      </c>
      <c r="P55" s="60">
        <v>622558.63</v>
      </c>
      <c r="Q55" s="60" t="s">
        <v>50</v>
      </c>
      <c r="R55" s="40"/>
      <c r="S55" s="64" t="s">
        <v>179</v>
      </c>
    </row>
    <row r="56" spans="1:19" x14ac:dyDescent="0.3">
      <c r="A56" s="35"/>
      <c r="B56" s="69" t="s">
        <v>91</v>
      </c>
      <c r="C56" s="58"/>
      <c r="D56" s="59"/>
      <c r="E56" s="60">
        <v>14635980.710000001</v>
      </c>
      <c r="F56" s="60">
        <v>88953.279999999999</v>
      </c>
      <c r="G56" s="60">
        <v>221554.42</v>
      </c>
      <c r="H56" s="60" t="s">
        <v>50</v>
      </c>
      <c r="I56" s="60">
        <v>57635.11</v>
      </c>
      <c r="J56" s="60">
        <v>7801574</v>
      </c>
      <c r="K56" s="60" t="s">
        <v>50</v>
      </c>
      <c r="L56" s="60">
        <v>497288</v>
      </c>
      <c r="M56" s="60">
        <v>7716311</v>
      </c>
      <c r="N56" s="60">
        <v>4551533.51</v>
      </c>
      <c r="O56" s="60">
        <v>2958400</v>
      </c>
      <c r="P56" s="60">
        <v>1924500</v>
      </c>
      <c r="Q56" s="60" t="s">
        <v>50</v>
      </c>
      <c r="R56" s="40"/>
      <c r="S56" s="64" t="s">
        <v>180</v>
      </c>
    </row>
    <row r="57" spans="1:19" x14ac:dyDescent="0.3">
      <c r="A57" s="35"/>
      <c r="B57" s="69" t="s">
        <v>92</v>
      </c>
      <c r="C57" s="58"/>
      <c r="D57" s="59"/>
      <c r="E57" s="60">
        <v>15822</v>
      </c>
      <c r="F57" s="60">
        <v>16126</v>
      </c>
      <c r="G57" s="60">
        <v>206153.61</v>
      </c>
      <c r="H57" s="60" t="s">
        <v>50</v>
      </c>
      <c r="I57" s="60">
        <v>400</v>
      </c>
      <c r="J57" s="60">
        <v>5510590</v>
      </c>
      <c r="K57" s="60">
        <v>13815561.17</v>
      </c>
      <c r="L57" s="60">
        <v>406655</v>
      </c>
      <c r="M57" s="60">
        <v>6050286</v>
      </c>
      <c r="N57" s="60">
        <v>5257651.76</v>
      </c>
      <c r="O57" s="60">
        <v>1790550</v>
      </c>
      <c r="P57" s="60">
        <v>1917372.82</v>
      </c>
      <c r="Q57" s="60">
        <v>18000</v>
      </c>
      <c r="R57" s="40"/>
      <c r="S57" s="64" t="s">
        <v>181</v>
      </c>
    </row>
    <row r="58" spans="1:19" x14ac:dyDescent="0.3">
      <c r="A58" s="35"/>
      <c r="B58" s="70" t="s">
        <v>93</v>
      </c>
      <c r="C58" s="58"/>
      <c r="D58" s="59"/>
      <c r="E58" s="60">
        <v>61113.5</v>
      </c>
      <c r="F58" s="60">
        <v>458662</v>
      </c>
      <c r="G58" s="60">
        <v>95454.44</v>
      </c>
      <c r="H58" s="60" t="s">
        <v>50</v>
      </c>
      <c r="I58" s="60">
        <v>57970</v>
      </c>
      <c r="J58" s="60">
        <v>6650804</v>
      </c>
      <c r="K58" s="60">
        <v>14335412.119999999</v>
      </c>
      <c r="L58" s="60">
        <v>521821</v>
      </c>
      <c r="M58" s="60">
        <v>6662187</v>
      </c>
      <c r="N58" s="60">
        <v>5990369.3600000003</v>
      </c>
      <c r="O58" s="60">
        <v>3198508</v>
      </c>
      <c r="P58" s="60">
        <v>3056857.98</v>
      </c>
      <c r="Q58" s="60">
        <v>18000</v>
      </c>
      <c r="R58" s="40"/>
      <c r="S58" s="64" t="s">
        <v>182</v>
      </c>
    </row>
    <row r="59" spans="1:19" x14ac:dyDescent="0.3">
      <c r="A59" s="35"/>
      <c r="B59" s="69" t="s">
        <v>94</v>
      </c>
      <c r="C59" s="58"/>
      <c r="D59" s="59"/>
      <c r="E59" s="60">
        <v>14079740.6</v>
      </c>
      <c r="F59" s="60">
        <v>29267.200000000001</v>
      </c>
      <c r="G59" s="60">
        <v>141291.15</v>
      </c>
      <c r="H59" s="60" t="s">
        <v>50</v>
      </c>
      <c r="I59" s="60">
        <v>3230</v>
      </c>
      <c r="J59" s="60">
        <v>6446213</v>
      </c>
      <c r="K59" s="60" t="s">
        <v>50</v>
      </c>
      <c r="L59" s="60">
        <v>377287.12</v>
      </c>
      <c r="M59" s="60">
        <v>8099130.9699999997</v>
      </c>
      <c r="N59" s="60">
        <v>5163188.6100000003</v>
      </c>
      <c r="O59" s="60">
        <v>1541181</v>
      </c>
      <c r="P59" s="60">
        <v>1669351.28</v>
      </c>
      <c r="Q59" s="60">
        <v>15000</v>
      </c>
      <c r="R59" s="40"/>
      <c r="S59" s="64" t="s">
        <v>183</v>
      </c>
    </row>
    <row r="60" spans="1:19" x14ac:dyDescent="0.3">
      <c r="A60" s="35"/>
      <c r="B60" s="69" t="s">
        <v>95</v>
      </c>
      <c r="C60" s="58"/>
      <c r="D60" s="59"/>
      <c r="E60" s="60">
        <v>14598524.390000001</v>
      </c>
      <c r="F60" s="60">
        <v>104941.7</v>
      </c>
      <c r="G60" s="60">
        <v>71913.240000000005</v>
      </c>
      <c r="H60" s="60" t="s">
        <v>50</v>
      </c>
      <c r="I60" s="60">
        <v>560</v>
      </c>
      <c r="J60" s="60">
        <v>6368165</v>
      </c>
      <c r="K60" s="60" t="s">
        <v>50</v>
      </c>
      <c r="L60" s="60">
        <v>475343.12</v>
      </c>
      <c r="M60" s="60">
        <v>8033787</v>
      </c>
      <c r="N60" s="60">
        <v>4584653.9800000004</v>
      </c>
      <c r="O60" s="60">
        <v>5029400</v>
      </c>
      <c r="P60" s="60">
        <v>2377827.36</v>
      </c>
      <c r="Q60" s="60" t="s">
        <v>50</v>
      </c>
      <c r="R60" s="40"/>
      <c r="S60" s="64" t="s">
        <v>184</v>
      </c>
    </row>
    <row r="61" spans="1:19" x14ac:dyDescent="0.3">
      <c r="A61" s="35"/>
      <c r="B61" s="69" t="s">
        <v>96</v>
      </c>
      <c r="C61" s="58"/>
      <c r="D61" s="59"/>
      <c r="E61" s="60">
        <v>83106.13</v>
      </c>
      <c r="F61" s="60">
        <v>253037</v>
      </c>
      <c r="G61" s="60">
        <v>120756.22</v>
      </c>
      <c r="H61" s="60" t="s">
        <v>50</v>
      </c>
      <c r="I61" s="60">
        <v>35850</v>
      </c>
      <c r="J61" s="60">
        <v>4129387</v>
      </c>
      <c r="K61" s="60">
        <v>12757223.699999999</v>
      </c>
      <c r="L61" s="60">
        <v>413509</v>
      </c>
      <c r="M61" s="60">
        <v>6497060</v>
      </c>
      <c r="N61" s="60">
        <v>3960483.56</v>
      </c>
      <c r="O61" s="60">
        <v>4125600</v>
      </c>
      <c r="P61" s="60">
        <v>964500</v>
      </c>
      <c r="Q61" s="60">
        <v>18000</v>
      </c>
      <c r="R61" s="40"/>
      <c r="S61" s="64" t="s">
        <v>185</v>
      </c>
    </row>
    <row r="62" spans="1:19" x14ac:dyDescent="0.3">
      <c r="A62" s="35"/>
      <c r="B62" s="71" t="s">
        <v>56</v>
      </c>
      <c r="C62" s="58"/>
      <c r="D62" s="59"/>
      <c r="E62" s="60">
        <f>SUM(E63:E66)</f>
        <v>13616004.1</v>
      </c>
      <c r="F62" s="60">
        <f t="shared" ref="F62:P62" si="6">SUM(F63:F66)</f>
        <v>155453.6</v>
      </c>
      <c r="G62" s="60">
        <f t="shared" si="6"/>
        <v>305065.21999999997</v>
      </c>
      <c r="H62" s="60">
        <f t="shared" si="6"/>
        <v>361383.69</v>
      </c>
      <c r="I62" s="60">
        <f t="shared" si="6"/>
        <v>37913.479999999996</v>
      </c>
      <c r="J62" s="60">
        <f t="shared" si="6"/>
        <v>30116064</v>
      </c>
      <c r="K62" s="60">
        <f t="shared" si="6"/>
        <v>13408887.689999999</v>
      </c>
      <c r="L62" s="60">
        <f t="shared" si="6"/>
        <v>16214106</v>
      </c>
      <c r="M62" s="60">
        <f t="shared" si="6"/>
        <v>30808564</v>
      </c>
      <c r="N62" s="60">
        <f t="shared" si="6"/>
        <v>19661467.759999998</v>
      </c>
      <c r="O62" s="60">
        <f t="shared" si="6"/>
        <v>9196047.379999999</v>
      </c>
      <c r="P62" s="60">
        <f t="shared" si="6"/>
        <v>3856340.5300000003</v>
      </c>
      <c r="Q62" s="60">
        <f>SUM(Q63:Q66)</f>
        <v>35000</v>
      </c>
      <c r="R62" s="40" t="s">
        <v>146</v>
      </c>
      <c r="S62" s="62"/>
    </row>
    <row r="63" spans="1:19" x14ac:dyDescent="0.3">
      <c r="A63" s="35"/>
      <c r="B63" s="69" t="s">
        <v>97</v>
      </c>
      <c r="C63" s="58"/>
      <c r="D63" s="59"/>
      <c r="E63" s="72">
        <v>39113.17</v>
      </c>
      <c r="F63" s="60">
        <v>1084.4000000000001</v>
      </c>
      <c r="G63" s="60">
        <v>123165.14</v>
      </c>
      <c r="H63" s="60">
        <v>206241</v>
      </c>
      <c r="I63" s="60">
        <v>17950</v>
      </c>
      <c r="J63" s="60">
        <v>9956378</v>
      </c>
      <c r="K63" s="60">
        <v>13408887.689999999</v>
      </c>
      <c r="L63" s="72">
        <v>5122270</v>
      </c>
      <c r="M63" s="72">
        <v>7041293</v>
      </c>
      <c r="N63" s="72">
        <v>5050613.62</v>
      </c>
      <c r="O63" s="72">
        <v>2461440</v>
      </c>
      <c r="P63" s="72">
        <v>1394340.53</v>
      </c>
      <c r="Q63" s="72">
        <v>22000</v>
      </c>
      <c r="R63" s="40"/>
      <c r="S63" s="64" t="s">
        <v>186</v>
      </c>
    </row>
    <row r="64" spans="1:19" x14ac:dyDescent="0.3">
      <c r="A64" s="35"/>
      <c r="B64" s="69" t="s">
        <v>98</v>
      </c>
      <c r="C64" s="58"/>
      <c r="D64" s="59"/>
      <c r="E64" s="60">
        <v>54184.52</v>
      </c>
      <c r="F64" s="60">
        <v>47667.199999999997</v>
      </c>
      <c r="G64" s="60">
        <v>95719.95</v>
      </c>
      <c r="H64" s="60">
        <v>95945</v>
      </c>
      <c r="I64" s="60">
        <v>500</v>
      </c>
      <c r="J64" s="73">
        <v>9242763</v>
      </c>
      <c r="K64" s="60" t="s">
        <v>50</v>
      </c>
      <c r="L64" s="60">
        <v>5192904</v>
      </c>
      <c r="M64" s="60">
        <v>7873785</v>
      </c>
      <c r="N64" s="60">
        <v>4578078.92</v>
      </c>
      <c r="O64" s="60">
        <v>2128389.38</v>
      </c>
      <c r="P64" s="60">
        <v>721000</v>
      </c>
      <c r="Q64" s="60" t="s">
        <v>50</v>
      </c>
      <c r="R64" s="40"/>
      <c r="S64" s="64" t="s">
        <v>187</v>
      </c>
    </row>
    <row r="65" spans="1:20" x14ac:dyDescent="0.3">
      <c r="A65" s="35"/>
      <c r="B65" s="69" t="s">
        <v>99</v>
      </c>
      <c r="C65" s="58"/>
      <c r="D65" s="59"/>
      <c r="E65" s="60">
        <v>13480391.74</v>
      </c>
      <c r="F65" s="60">
        <v>57538</v>
      </c>
      <c r="G65" s="60">
        <v>86180.13</v>
      </c>
      <c r="H65" s="74">
        <v>0</v>
      </c>
      <c r="I65" s="60">
        <v>500</v>
      </c>
      <c r="J65" s="60">
        <v>7751636</v>
      </c>
      <c r="K65" s="60" t="s">
        <v>50</v>
      </c>
      <c r="L65" s="60">
        <v>3550260</v>
      </c>
      <c r="M65" s="60">
        <v>8144928</v>
      </c>
      <c r="N65" s="60">
        <v>3956949.58</v>
      </c>
      <c r="O65" s="60">
        <v>2507028</v>
      </c>
      <c r="P65" s="60">
        <v>1217000</v>
      </c>
      <c r="Q65" s="60" t="s">
        <v>50</v>
      </c>
      <c r="R65" s="40"/>
      <c r="S65" s="64" t="s">
        <v>188</v>
      </c>
    </row>
    <row r="66" spans="1:20" x14ac:dyDescent="0.3">
      <c r="A66" s="35"/>
      <c r="B66" s="69" t="s">
        <v>100</v>
      </c>
      <c r="C66" s="58"/>
      <c r="D66" s="59"/>
      <c r="E66" s="60">
        <v>42314.67</v>
      </c>
      <c r="F66" s="60">
        <v>49164</v>
      </c>
      <c r="G66" s="60" t="s">
        <v>50</v>
      </c>
      <c r="H66" s="60">
        <v>59197.69</v>
      </c>
      <c r="I66" s="60">
        <v>18963.48</v>
      </c>
      <c r="J66" s="60">
        <v>3165287</v>
      </c>
      <c r="K66" s="60" t="s">
        <v>50</v>
      </c>
      <c r="L66" s="60">
        <v>2348672</v>
      </c>
      <c r="M66" s="60">
        <v>7748558</v>
      </c>
      <c r="N66" s="60">
        <v>6075825.6399999997</v>
      </c>
      <c r="O66" s="60">
        <v>2099190</v>
      </c>
      <c r="P66" s="60">
        <v>524000</v>
      </c>
      <c r="Q66" s="60">
        <v>13000</v>
      </c>
      <c r="R66" s="40"/>
      <c r="S66" s="64" t="s">
        <v>189</v>
      </c>
    </row>
    <row r="67" spans="1:20" s="12" customFormat="1" ht="15.75" x14ac:dyDescent="0.25">
      <c r="A67" s="18"/>
      <c r="B67" s="37" t="s">
        <v>2</v>
      </c>
      <c r="C67" s="38">
        <v>19.3</v>
      </c>
      <c r="D67" s="37" t="s">
        <v>138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</row>
    <row r="68" spans="1:20" s="12" customFormat="1" ht="15.75" x14ac:dyDescent="0.25">
      <c r="A68" s="17"/>
      <c r="B68" s="18" t="s">
        <v>25</v>
      </c>
      <c r="C68" s="38">
        <v>19.3</v>
      </c>
      <c r="D68" s="15" t="s">
        <v>140</v>
      </c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4"/>
    </row>
    <row r="69" spans="1:20" ht="10.5" customHeight="1" x14ac:dyDescent="0.3">
      <c r="A69" s="30"/>
      <c r="B69" s="31"/>
      <c r="C69" s="32"/>
      <c r="D69" s="29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55" t="s">
        <v>26</v>
      </c>
    </row>
    <row r="70" spans="1:20" ht="6" customHeight="1" x14ac:dyDescent="0.3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</row>
    <row r="71" spans="1:20" ht="18" customHeight="1" x14ac:dyDescent="0.35">
      <c r="A71" s="42"/>
      <c r="B71" s="43"/>
      <c r="C71" s="43"/>
      <c r="D71" s="44"/>
      <c r="E71" s="93" t="s">
        <v>13</v>
      </c>
      <c r="F71" s="94"/>
      <c r="G71" s="94"/>
      <c r="H71" s="94"/>
      <c r="I71" s="94"/>
      <c r="J71" s="94"/>
      <c r="K71" s="95"/>
      <c r="L71" s="86" t="s">
        <v>14</v>
      </c>
      <c r="M71" s="87"/>
      <c r="N71" s="87"/>
      <c r="O71" s="87"/>
      <c r="P71" s="87"/>
      <c r="Q71" s="87"/>
      <c r="R71" s="45" t="s">
        <v>22</v>
      </c>
      <c r="S71" s="46"/>
    </row>
    <row r="72" spans="1:20" ht="18" customHeight="1" x14ac:dyDescent="0.3">
      <c r="A72" s="19"/>
      <c r="B72" s="19"/>
      <c r="C72" s="19"/>
      <c r="D72" s="19"/>
      <c r="E72" s="96" t="s">
        <v>8</v>
      </c>
      <c r="F72" s="97"/>
      <c r="G72" s="97"/>
      <c r="H72" s="97"/>
      <c r="I72" s="97"/>
      <c r="J72" s="97"/>
      <c r="K72" s="98"/>
      <c r="L72" s="88" t="s">
        <v>15</v>
      </c>
      <c r="M72" s="89"/>
      <c r="N72" s="89"/>
      <c r="O72" s="89"/>
      <c r="P72" s="89"/>
      <c r="Q72" s="90"/>
      <c r="R72" s="91" t="s">
        <v>39</v>
      </c>
      <c r="S72" s="101"/>
    </row>
    <row r="73" spans="1:20" ht="18" customHeight="1" x14ac:dyDescent="0.3">
      <c r="A73" s="99" t="s">
        <v>37</v>
      </c>
      <c r="B73" s="99"/>
      <c r="C73" s="99"/>
      <c r="D73" s="100"/>
      <c r="E73" s="20"/>
      <c r="F73" s="20" t="s">
        <v>18</v>
      </c>
      <c r="G73" s="20"/>
      <c r="H73" s="20"/>
      <c r="I73" s="20"/>
      <c r="J73" s="19"/>
      <c r="K73" s="21"/>
      <c r="L73" s="22"/>
      <c r="M73" s="22"/>
      <c r="N73" s="22"/>
      <c r="O73" s="22"/>
      <c r="P73" s="22"/>
      <c r="Q73" s="22"/>
      <c r="R73" s="91" t="s">
        <v>38</v>
      </c>
      <c r="S73" s="92"/>
    </row>
    <row r="74" spans="1:20" ht="18" customHeight="1" x14ac:dyDescent="0.3">
      <c r="A74" s="99" t="s">
        <v>35</v>
      </c>
      <c r="B74" s="99"/>
      <c r="C74" s="99"/>
      <c r="D74" s="100"/>
      <c r="E74" s="20" t="s">
        <v>5</v>
      </c>
      <c r="F74" s="20" t="s">
        <v>31</v>
      </c>
      <c r="G74" s="20"/>
      <c r="H74" s="20" t="s">
        <v>7</v>
      </c>
      <c r="I74" s="20"/>
      <c r="J74" s="22"/>
      <c r="K74" s="20"/>
      <c r="L74" s="22"/>
      <c r="M74" s="22"/>
      <c r="N74" s="22"/>
      <c r="O74" s="22"/>
      <c r="P74" s="22"/>
      <c r="Q74" s="22"/>
      <c r="R74" s="91" t="s">
        <v>21</v>
      </c>
      <c r="S74" s="92"/>
    </row>
    <row r="75" spans="1:20" ht="18" customHeight="1" x14ac:dyDescent="0.3">
      <c r="A75" s="99" t="s">
        <v>36</v>
      </c>
      <c r="B75" s="99"/>
      <c r="C75" s="99"/>
      <c r="D75" s="100"/>
      <c r="E75" s="20" t="s">
        <v>17</v>
      </c>
      <c r="F75" s="20" t="s">
        <v>32</v>
      </c>
      <c r="G75" s="20"/>
      <c r="H75" s="23" t="s">
        <v>33</v>
      </c>
      <c r="I75" s="20"/>
      <c r="J75" s="22"/>
      <c r="K75" s="20"/>
      <c r="L75" s="22" t="s">
        <v>23</v>
      </c>
      <c r="M75" s="22"/>
      <c r="N75" s="22"/>
      <c r="O75" s="22"/>
      <c r="P75" s="22"/>
      <c r="Q75" s="22"/>
      <c r="R75" s="91" t="s">
        <v>4</v>
      </c>
      <c r="S75" s="92"/>
    </row>
    <row r="76" spans="1:20" ht="18" customHeight="1" x14ac:dyDescent="0.3">
      <c r="A76" s="24"/>
      <c r="B76" s="24"/>
      <c r="C76" s="24"/>
      <c r="D76" s="47"/>
      <c r="E76" s="20" t="s">
        <v>20</v>
      </c>
      <c r="F76" s="24" t="s">
        <v>46</v>
      </c>
      <c r="G76" s="20" t="s">
        <v>6</v>
      </c>
      <c r="H76" s="24" t="s">
        <v>47</v>
      </c>
      <c r="I76" s="20" t="s">
        <v>19</v>
      </c>
      <c r="J76" s="22" t="s">
        <v>11</v>
      </c>
      <c r="K76" s="20" t="s">
        <v>3</v>
      </c>
      <c r="L76" s="22" t="s">
        <v>16</v>
      </c>
      <c r="M76" s="22" t="s">
        <v>27</v>
      </c>
      <c r="N76" s="22" t="s">
        <v>28</v>
      </c>
      <c r="O76" s="22" t="s">
        <v>29</v>
      </c>
      <c r="P76" s="22" t="s">
        <v>30</v>
      </c>
      <c r="Q76" s="22" t="s">
        <v>34</v>
      </c>
      <c r="R76" s="48"/>
      <c r="S76" s="49"/>
    </row>
    <row r="77" spans="1:20" ht="18" customHeight="1" x14ac:dyDescent="0.35">
      <c r="A77" s="50"/>
      <c r="B77" s="50"/>
      <c r="C77" s="50"/>
      <c r="D77" s="51"/>
      <c r="E77" s="25" t="s">
        <v>20</v>
      </c>
      <c r="F77" s="25" t="s">
        <v>45</v>
      </c>
      <c r="G77" s="25" t="s">
        <v>9</v>
      </c>
      <c r="H77" s="25" t="s">
        <v>44</v>
      </c>
      <c r="I77" s="25" t="s">
        <v>10</v>
      </c>
      <c r="J77" s="26" t="s">
        <v>12</v>
      </c>
      <c r="K77" s="25" t="s">
        <v>1</v>
      </c>
      <c r="L77" s="26" t="s">
        <v>43</v>
      </c>
      <c r="M77" s="26" t="s">
        <v>40</v>
      </c>
      <c r="N77" s="26" t="s">
        <v>41</v>
      </c>
      <c r="O77" s="26" t="s">
        <v>42</v>
      </c>
      <c r="P77" s="26" t="s">
        <v>12</v>
      </c>
      <c r="Q77" s="25" t="s">
        <v>1</v>
      </c>
      <c r="R77" s="52"/>
      <c r="S77" s="53"/>
    </row>
    <row r="78" spans="1:20" ht="17.850000000000001" customHeight="1" x14ac:dyDescent="0.3">
      <c r="A78" s="35"/>
      <c r="B78" s="68" t="s">
        <v>57</v>
      </c>
      <c r="C78" s="58"/>
      <c r="D78" s="59"/>
      <c r="E78" s="60">
        <f>SUM(E79:E83)</f>
        <v>14340899.449999999</v>
      </c>
      <c r="F78" s="60">
        <f t="shared" ref="F78:P78" si="7">SUM(F79:F83)</f>
        <v>404419.14</v>
      </c>
      <c r="G78" s="60">
        <f t="shared" si="7"/>
        <v>563124.62</v>
      </c>
      <c r="H78" s="60">
        <f t="shared" si="7"/>
        <v>264122</v>
      </c>
      <c r="I78" s="60">
        <f t="shared" si="7"/>
        <v>130350</v>
      </c>
      <c r="J78" s="60">
        <f t="shared" si="7"/>
        <v>34253355.149999999</v>
      </c>
      <c r="K78" s="60">
        <f t="shared" si="7"/>
        <v>15218497.369999999</v>
      </c>
      <c r="L78" s="60">
        <f t="shared" si="7"/>
        <v>2468795.2400000002</v>
      </c>
      <c r="M78" s="60">
        <f t="shared" si="7"/>
        <v>36649292</v>
      </c>
      <c r="N78" s="60">
        <f t="shared" si="7"/>
        <v>23451434.43</v>
      </c>
      <c r="O78" s="60">
        <f t="shared" si="7"/>
        <v>13848585.300000001</v>
      </c>
      <c r="P78" s="60">
        <f t="shared" si="7"/>
        <v>4937281.38</v>
      </c>
      <c r="Q78" s="60">
        <f>SUM(Q79:Q83)</f>
        <v>50357</v>
      </c>
      <c r="R78" s="30" t="s">
        <v>147</v>
      </c>
      <c r="S78" s="24"/>
      <c r="T78" s="12"/>
    </row>
    <row r="79" spans="1:20" ht="17.850000000000001" customHeight="1" x14ac:dyDescent="0.3">
      <c r="A79" s="35"/>
      <c r="B79" s="63" t="s">
        <v>101</v>
      </c>
      <c r="C79" s="58"/>
      <c r="D79" s="59"/>
      <c r="E79" s="60">
        <v>164861.68</v>
      </c>
      <c r="F79" s="60">
        <v>66822</v>
      </c>
      <c r="G79" s="60">
        <v>65319.91</v>
      </c>
      <c r="H79" s="60">
        <v>0</v>
      </c>
      <c r="I79" s="60" t="s">
        <v>226</v>
      </c>
      <c r="J79" s="60">
        <v>4792844</v>
      </c>
      <c r="K79" s="60">
        <v>0</v>
      </c>
      <c r="L79" s="60">
        <v>376452</v>
      </c>
      <c r="M79" s="60">
        <v>8399911</v>
      </c>
      <c r="N79" s="60">
        <v>4372698.53</v>
      </c>
      <c r="O79" s="60">
        <v>3897400</v>
      </c>
      <c r="P79" s="60">
        <v>905907.33</v>
      </c>
      <c r="Q79" s="60">
        <v>0</v>
      </c>
      <c r="R79" s="30"/>
      <c r="S79" s="28" t="s">
        <v>190</v>
      </c>
      <c r="T79" s="12"/>
    </row>
    <row r="80" spans="1:20" ht="17.850000000000001" customHeight="1" x14ac:dyDescent="0.3">
      <c r="A80" s="35"/>
      <c r="B80" s="63" t="s">
        <v>102</v>
      </c>
      <c r="C80" s="58"/>
      <c r="D80" s="59"/>
      <c r="E80" s="60">
        <v>61933.06</v>
      </c>
      <c r="F80" s="60">
        <v>4444.2</v>
      </c>
      <c r="G80" s="60">
        <v>110044.33</v>
      </c>
      <c r="H80" s="60">
        <v>0</v>
      </c>
      <c r="I80" s="60">
        <v>85210</v>
      </c>
      <c r="J80" s="60">
        <v>4047723</v>
      </c>
      <c r="K80" s="60">
        <v>13373844.369999999</v>
      </c>
      <c r="L80" s="60">
        <v>759102.5</v>
      </c>
      <c r="M80" s="60">
        <v>6207763</v>
      </c>
      <c r="N80" s="60">
        <v>4048119.39</v>
      </c>
      <c r="O80" s="60">
        <v>3588860</v>
      </c>
      <c r="P80" s="60">
        <v>900500</v>
      </c>
      <c r="Q80" s="60">
        <v>33360</v>
      </c>
      <c r="R80" s="30"/>
      <c r="S80" s="28" t="s">
        <v>191</v>
      </c>
      <c r="T80" s="12"/>
    </row>
    <row r="81" spans="1:20" ht="17.850000000000001" customHeight="1" x14ac:dyDescent="0.3">
      <c r="A81" s="35"/>
      <c r="B81" s="63" t="s">
        <v>103</v>
      </c>
      <c r="C81" s="58"/>
      <c r="D81" s="59"/>
      <c r="E81" s="60">
        <v>13610990.359999999</v>
      </c>
      <c r="F81" s="60">
        <v>28010</v>
      </c>
      <c r="G81" s="60">
        <v>90284</v>
      </c>
      <c r="H81" s="60">
        <v>75334</v>
      </c>
      <c r="I81" s="60">
        <v>17770</v>
      </c>
      <c r="J81" s="60">
        <v>4885031</v>
      </c>
      <c r="K81" s="60">
        <v>0</v>
      </c>
      <c r="L81" s="60">
        <v>624892.89</v>
      </c>
      <c r="M81" s="60">
        <v>7610568</v>
      </c>
      <c r="N81" s="60">
        <v>6381529.2199999997</v>
      </c>
      <c r="O81" s="60">
        <v>2345050</v>
      </c>
      <c r="P81" s="60">
        <v>1222374.05</v>
      </c>
      <c r="Q81" s="60">
        <v>0</v>
      </c>
      <c r="R81" s="30"/>
      <c r="S81" s="28" t="s">
        <v>192</v>
      </c>
      <c r="T81" s="12"/>
    </row>
    <row r="82" spans="1:20" ht="17.850000000000001" customHeight="1" x14ac:dyDescent="0.3">
      <c r="A82" s="35"/>
      <c r="B82" s="66" t="s">
        <v>104</v>
      </c>
      <c r="C82" s="58"/>
      <c r="D82" s="59"/>
      <c r="E82" s="60">
        <v>487301.87</v>
      </c>
      <c r="F82" s="60">
        <v>222488.94</v>
      </c>
      <c r="G82" s="60">
        <v>106488.13</v>
      </c>
      <c r="H82" s="60">
        <v>188788</v>
      </c>
      <c r="I82" s="60">
        <v>12370</v>
      </c>
      <c r="J82" s="60">
        <v>16055881.15</v>
      </c>
      <c r="K82" s="60">
        <v>1844653</v>
      </c>
      <c r="L82" s="60">
        <v>314880.84999999998</v>
      </c>
      <c r="M82" s="60">
        <v>7095868</v>
      </c>
      <c r="N82" s="60">
        <v>5072184.45</v>
      </c>
      <c r="O82" s="60">
        <v>1675211</v>
      </c>
      <c r="P82" s="60">
        <v>900500</v>
      </c>
      <c r="Q82" s="60">
        <v>16997</v>
      </c>
      <c r="R82" s="30"/>
      <c r="S82" s="28" t="s">
        <v>193</v>
      </c>
      <c r="T82" s="12"/>
    </row>
    <row r="83" spans="1:20" ht="17.850000000000001" customHeight="1" x14ac:dyDescent="0.3">
      <c r="A83" s="35"/>
      <c r="B83" s="63" t="s">
        <v>105</v>
      </c>
      <c r="C83" s="58"/>
      <c r="D83" s="59"/>
      <c r="E83" s="60">
        <v>15812.48</v>
      </c>
      <c r="F83" s="60">
        <v>82654</v>
      </c>
      <c r="G83" s="60">
        <v>190988.25</v>
      </c>
      <c r="H83" s="60" t="s">
        <v>50</v>
      </c>
      <c r="I83" s="60">
        <v>15000</v>
      </c>
      <c r="J83" s="60">
        <v>4471876</v>
      </c>
      <c r="K83" s="60" t="s">
        <v>50</v>
      </c>
      <c r="L83" s="60">
        <v>393467</v>
      </c>
      <c r="M83" s="60">
        <v>7335182</v>
      </c>
      <c r="N83" s="60">
        <v>3576902.84</v>
      </c>
      <c r="O83" s="60">
        <v>2342064.2999999998</v>
      </c>
      <c r="P83" s="60">
        <v>1008000</v>
      </c>
      <c r="Q83" s="60" t="s">
        <v>50</v>
      </c>
      <c r="R83" s="30"/>
      <c r="S83" s="28" t="s">
        <v>194</v>
      </c>
      <c r="T83" s="12"/>
    </row>
    <row r="84" spans="1:20" ht="17.850000000000001" customHeight="1" x14ac:dyDescent="0.3">
      <c r="A84" s="35"/>
      <c r="B84" s="75" t="s">
        <v>58</v>
      </c>
      <c r="C84" s="58"/>
      <c r="D84" s="59"/>
      <c r="E84" s="60">
        <f>SUM(E85:E89)</f>
        <v>14490216.210000001</v>
      </c>
      <c r="F84" s="60">
        <f>SUM(F85:F89)</f>
        <v>1028836.95</v>
      </c>
      <c r="G84" s="60">
        <f t="shared" ref="G84:P84" si="8">SUM(G85:G89)</f>
        <v>564365.18000000005</v>
      </c>
      <c r="H84" s="60">
        <f t="shared" si="8"/>
        <v>666625</v>
      </c>
      <c r="I84" s="60">
        <f t="shared" si="8"/>
        <v>278350</v>
      </c>
      <c r="J84" s="60">
        <f t="shared" si="8"/>
        <v>43237992.079999998</v>
      </c>
      <c r="K84" s="60">
        <f t="shared" si="8"/>
        <v>46240192.859999999</v>
      </c>
      <c r="L84" s="60">
        <f t="shared" si="8"/>
        <v>3787049</v>
      </c>
      <c r="M84" s="60">
        <f t="shared" si="8"/>
        <v>43307241.159999996</v>
      </c>
      <c r="N84" s="60">
        <f t="shared" si="8"/>
        <v>21323325.559999999</v>
      </c>
      <c r="O84" s="60">
        <f t="shared" si="8"/>
        <v>19814533.670000002</v>
      </c>
      <c r="P84" s="60">
        <f t="shared" si="8"/>
        <v>8199002.4499999993</v>
      </c>
      <c r="Q84" s="60" t="s">
        <v>50</v>
      </c>
      <c r="R84" s="30" t="s">
        <v>148</v>
      </c>
      <c r="S84" s="24"/>
      <c r="T84" s="12"/>
    </row>
    <row r="85" spans="1:20" ht="17.850000000000001" customHeight="1" x14ac:dyDescent="0.3">
      <c r="A85" s="35"/>
      <c r="B85" s="63" t="s">
        <v>106</v>
      </c>
      <c r="C85" s="58"/>
      <c r="D85" s="59"/>
      <c r="E85" s="60">
        <v>331910.96999999997</v>
      </c>
      <c r="F85" s="60">
        <v>49449.75</v>
      </c>
      <c r="G85" s="60">
        <v>102127.14</v>
      </c>
      <c r="H85" s="60" t="s">
        <v>50</v>
      </c>
      <c r="I85" s="60" t="s">
        <v>50</v>
      </c>
      <c r="J85" s="60">
        <v>4223135</v>
      </c>
      <c r="K85" s="60">
        <v>12730434.720000001</v>
      </c>
      <c r="L85" s="60">
        <v>468670</v>
      </c>
      <c r="M85" s="60">
        <v>7593415</v>
      </c>
      <c r="N85" s="60">
        <v>2901701.77</v>
      </c>
      <c r="O85" s="60">
        <v>4585375</v>
      </c>
      <c r="P85" s="60">
        <v>845500</v>
      </c>
      <c r="Q85" s="60" t="s">
        <v>50</v>
      </c>
      <c r="R85" s="30"/>
      <c r="S85" s="28" t="s">
        <v>195</v>
      </c>
      <c r="T85" s="12"/>
    </row>
    <row r="86" spans="1:20" ht="17.850000000000001" customHeight="1" x14ac:dyDescent="0.3">
      <c r="A86" s="35"/>
      <c r="B86" s="63" t="s">
        <v>107</v>
      </c>
      <c r="C86" s="58"/>
      <c r="D86" s="59"/>
      <c r="E86" s="60">
        <v>444960.51</v>
      </c>
      <c r="F86" s="60">
        <v>416449.4</v>
      </c>
      <c r="G86" s="60">
        <v>132807.32</v>
      </c>
      <c r="H86" s="60" t="s">
        <v>50</v>
      </c>
      <c r="I86" s="60">
        <v>28200</v>
      </c>
      <c r="J86" s="60">
        <v>8218885</v>
      </c>
      <c r="K86" s="60">
        <v>17796746.030000001</v>
      </c>
      <c r="L86" s="60">
        <v>867558</v>
      </c>
      <c r="M86" s="60">
        <v>12432721.16</v>
      </c>
      <c r="N86" s="60">
        <v>3707083.11</v>
      </c>
      <c r="O86" s="60">
        <v>5947119.4800000004</v>
      </c>
      <c r="P86" s="60">
        <v>1843000</v>
      </c>
      <c r="Q86" s="60" t="s">
        <v>50</v>
      </c>
      <c r="R86" s="30"/>
      <c r="S86" s="28" t="s">
        <v>196</v>
      </c>
      <c r="T86" s="12"/>
    </row>
    <row r="87" spans="1:20" ht="17.850000000000001" customHeight="1" x14ac:dyDescent="0.3">
      <c r="A87" s="35"/>
      <c r="B87" s="63" t="s">
        <v>108</v>
      </c>
      <c r="C87" s="58"/>
      <c r="D87" s="59"/>
      <c r="E87" s="60">
        <v>251047.51</v>
      </c>
      <c r="F87" s="60">
        <v>405448.8</v>
      </c>
      <c r="G87" s="60">
        <v>117966.75</v>
      </c>
      <c r="H87" s="60" t="s">
        <v>50</v>
      </c>
      <c r="I87" s="60">
        <v>24270</v>
      </c>
      <c r="J87" s="60">
        <v>6514373</v>
      </c>
      <c r="K87" s="60">
        <v>15713012.109999999</v>
      </c>
      <c r="L87" s="60">
        <v>1399045</v>
      </c>
      <c r="M87" s="60">
        <v>9090227</v>
      </c>
      <c r="N87" s="60">
        <v>5023339.3099999996</v>
      </c>
      <c r="O87" s="60">
        <v>2068080</v>
      </c>
      <c r="P87" s="60">
        <v>1705880.1</v>
      </c>
      <c r="Q87" s="60" t="s">
        <v>50</v>
      </c>
      <c r="R87" s="30"/>
      <c r="S87" s="28" t="s">
        <v>197</v>
      </c>
      <c r="T87" s="12"/>
    </row>
    <row r="88" spans="1:20" ht="17.850000000000001" customHeight="1" x14ac:dyDescent="0.3">
      <c r="A88" s="35"/>
      <c r="B88" s="63" t="s">
        <v>109</v>
      </c>
      <c r="C88" s="58"/>
      <c r="D88" s="59"/>
      <c r="E88" s="60">
        <v>125142.82</v>
      </c>
      <c r="F88" s="60">
        <v>139958</v>
      </c>
      <c r="G88" s="60">
        <v>94110.18</v>
      </c>
      <c r="H88" s="60">
        <v>371780</v>
      </c>
      <c r="I88" s="60">
        <v>191400</v>
      </c>
      <c r="J88" s="60">
        <v>19750281.079999998</v>
      </c>
      <c r="K88" s="60" t="s">
        <v>50</v>
      </c>
      <c r="L88" s="60">
        <v>644377</v>
      </c>
      <c r="M88" s="60">
        <v>7777600</v>
      </c>
      <c r="N88" s="60">
        <v>5284430.32</v>
      </c>
      <c r="O88" s="60">
        <v>3913751.19</v>
      </c>
      <c r="P88" s="60">
        <v>1662000</v>
      </c>
      <c r="Q88" s="60" t="s">
        <v>50</v>
      </c>
      <c r="R88" s="30"/>
      <c r="S88" s="28" t="s">
        <v>198</v>
      </c>
      <c r="T88" s="12"/>
    </row>
    <row r="89" spans="1:20" ht="17.850000000000001" customHeight="1" x14ac:dyDescent="0.3">
      <c r="A89" s="35"/>
      <c r="B89" s="63" t="s">
        <v>110</v>
      </c>
      <c r="C89" s="58"/>
      <c r="D89" s="59"/>
      <c r="E89" s="60">
        <v>13337154.4</v>
      </c>
      <c r="F89" s="60">
        <v>17531</v>
      </c>
      <c r="G89" s="60">
        <v>117353.79</v>
      </c>
      <c r="H89" s="60">
        <v>294845</v>
      </c>
      <c r="I89" s="60">
        <v>34480</v>
      </c>
      <c r="J89" s="60">
        <v>4531318</v>
      </c>
      <c r="K89" s="60" t="s">
        <v>50</v>
      </c>
      <c r="L89" s="60">
        <v>407399</v>
      </c>
      <c r="M89" s="60">
        <v>6413278</v>
      </c>
      <c r="N89" s="60">
        <v>4406771.05</v>
      </c>
      <c r="O89" s="60">
        <v>3300208</v>
      </c>
      <c r="P89" s="60">
        <v>2142622.35</v>
      </c>
      <c r="Q89" s="60" t="s">
        <v>50</v>
      </c>
      <c r="R89" s="30"/>
      <c r="S89" s="28" t="s">
        <v>199</v>
      </c>
      <c r="T89" s="12"/>
    </row>
    <row r="90" spans="1:20" ht="17.850000000000001" customHeight="1" x14ac:dyDescent="0.3">
      <c r="A90" s="35"/>
      <c r="B90" s="41" t="s">
        <v>59</v>
      </c>
      <c r="C90" s="58"/>
      <c r="D90" s="59"/>
      <c r="E90" s="60">
        <f>SUM(E91:E98)</f>
        <v>47560934.210000008</v>
      </c>
      <c r="F90" s="60">
        <f t="shared" ref="F90:Q90" si="9">SUM(F91:F98)</f>
        <v>2762532.44</v>
      </c>
      <c r="G90" s="60">
        <f t="shared" si="9"/>
        <v>2442766.2799999998</v>
      </c>
      <c r="H90" s="60">
        <f t="shared" si="9"/>
        <v>2234315</v>
      </c>
      <c r="I90" s="60">
        <f t="shared" si="9"/>
        <v>1296627.2</v>
      </c>
      <c r="J90" s="60">
        <f t="shared" si="9"/>
        <v>126018099</v>
      </c>
      <c r="K90" s="60">
        <f t="shared" si="9"/>
        <v>163789699.96000001</v>
      </c>
      <c r="L90" s="60">
        <f t="shared" si="9"/>
        <v>46686259.68</v>
      </c>
      <c r="M90" s="60">
        <f t="shared" si="9"/>
        <v>105873784.39</v>
      </c>
      <c r="N90" s="60">
        <f t="shared" si="9"/>
        <v>77991057.420000002</v>
      </c>
      <c r="O90" s="60">
        <f t="shared" si="9"/>
        <v>67340799.340000004</v>
      </c>
      <c r="P90" s="60">
        <f t="shared" si="9"/>
        <v>25305522.82</v>
      </c>
      <c r="Q90" s="60">
        <f t="shared" si="9"/>
        <v>96000</v>
      </c>
      <c r="R90" s="30" t="s">
        <v>149</v>
      </c>
      <c r="S90" s="24"/>
      <c r="T90" s="12"/>
    </row>
    <row r="91" spans="1:20" ht="17.850000000000001" customHeight="1" x14ac:dyDescent="0.3">
      <c r="A91" s="35"/>
      <c r="B91" s="63" t="s">
        <v>111</v>
      </c>
      <c r="C91" s="58"/>
      <c r="D91" s="59"/>
      <c r="E91" s="60">
        <v>261491.84</v>
      </c>
      <c r="F91" s="60">
        <v>280432.25</v>
      </c>
      <c r="G91" s="60">
        <v>177046.32</v>
      </c>
      <c r="H91" s="60" t="s">
        <v>50</v>
      </c>
      <c r="I91" s="60">
        <v>56100</v>
      </c>
      <c r="J91" s="60">
        <v>4303229</v>
      </c>
      <c r="K91" s="60">
        <v>16913205.600000001</v>
      </c>
      <c r="L91" s="60">
        <v>283415</v>
      </c>
      <c r="M91" s="60">
        <v>7316355</v>
      </c>
      <c r="N91" s="60">
        <v>6624851.1699999999</v>
      </c>
      <c r="O91" s="60">
        <v>3033070</v>
      </c>
      <c r="P91" s="60">
        <v>599673.32999999996</v>
      </c>
      <c r="Q91" s="60" t="s">
        <v>50</v>
      </c>
      <c r="R91" s="30"/>
      <c r="S91" s="28" t="s">
        <v>200</v>
      </c>
      <c r="T91" s="12"/>
    </row>
    <row r="92" spans="1:20" ht="17.850000000000001" customHeight="1" x14ac:dyDescent="0.3">
      <c r="A92" s="35"/>
      <c r="B92" s="63" t="s">
        <v>112</v>
      </c>
      <c r="C92" s="58"/>
      <c r="D92" s="59"/>
      <c r="E92" s="60">
        <v>342586.65</v>
      </c>
      <c r="F92" s="60">
        <v>391811</v>
      </c>
      <c r="G92" s="60">
        <v>226963.44</v>
      </c>
      <c r="H92" s="60" t="s">
        <v>50</v>
      </c>
      <c r="I92" s="60">
        <v>189645</v>
      </c>
      <c r="J92" s="60">
        <v>28674318</v>
      </c>
      <c r="K92" s="60">
        <v>20269705.93</v>
      </c>
      <c r="L92" s="60">
        <v>760806</v>
      </c>
      <c r="M92" s="60">
        <v>12429059</v>
      </c>
      <c r="N92" s="60">
        <v>8374012.3899999997</v>
      </c>
      <c r="O92" s="60">
        <v>2812600</v>
      </c>
      <c r="P92" s="60">
        <v>2811399.6</v>
      </c>
      <c r="Q92" s="60" t="s">
        <v>50</v>
      </c>
      <c r="R92" s="30"/>
      <c r="S92" s="28" t="s">
        <v>201</v>
      </c>
      <c r="T92" s="12"/>
    </row>
    <row r="93" spans="1:20" ht="17.850000000000001" customHeight="1" x14ac:dyDescent="0.3">
      <c r="A93" s="35"/>
      <c r="B93" s="63" t="s">
        <v>113</v>
      </c>
      <c r="C93" s="58"/>
      <c r="D93" s="59"/>
      <c r="E93" s="60">
        <v>14149774.35</v>
      </c>
      <c r="F93" s="60">
        <v>221282.8</v>
      </c>
      <c r="G93" s="60">
        <v>136244.48000000001</v>
      </c>
      <c r="H93" s="60" t="s">
        <v>50</v>
      </c>
      <c r="I93" s="60">
        <v>32500</v>
      </c>
      <c r="J93" s="60">
        <v>5350359</v>
      </c>
      <c r="K93" s="60" t="s">
        <v>50</v>
      </c>
      <c r="L93" s="60">
        <v>463470</v>
      </c>
      <c r="M93" s="60">
        <v>9124540</v>
      </c>
      <c r="N93" s="60">
        <v>3687176.62</v>
      </c>
      <c r="O93" s="60">
        <v>1721800</v>
      </c>
      <c r="P93" s="60">
        <v>1391000</v>
      </c>
      <c r="Q93" s="60">
        <v>18000</v>
      </c>
      <c r="R93" s="30"/>
      <c r="S93" s="28" t="s">
        <v>202</v>
      </c>
      <c r="T93" s="12"/>
    </row>
    <row r="94" spans="1:20" ht="17.850000000000001" customHeight="1" x14ac:dyDescent="0.3">
      <c r="A94" s="35"/>
      <c r="B94" s="69" t="s">
        <v>114</v>
      </c>
      <c r="C94" s="58"/>
      <c r="D94" s="59"/>
      <c r="E94" s="60">
        <v>357805.92</v>
      </c>
      <c r="F94" s="60">
        <v>378398</v>
      </c>
      <c r="G94" s="60">
        <v>561595.85</v>
      </c>
      <c r="H94" s="60">
        <v>679688</v>
      </c>
      <c r="I94" s="60">
        <v>281335.2</v>
      </c>
      <c r="J94" s="60">
        <v>19133413</v>
      </c>
      <c r="K94" s="60">
        <v>26476299.760000002</v>
      </c>
      <c r="L94" s="72">
        <v>1095422.56</v>
      </c>
      <c r="M94" s="72">
        <v>15886090</v>
      </c>
      <c r="N94" s="72">
        <v>11495114.6</v>
      </c>
      <c r="O94" s="72">
        <v>9099062</v>
      </c>
      <c r="P94" s="72">
        <v>3758550.14</v>
      </c>
      <c r="Q94" s="72">
        <v>18000</v>
      </c>
      <c r="R94" s="30"/>
      <c r="S94" s="28" t="s">
        <v>203</v>
      </c>
      <c r="T94" s="12"/>
    </row>
    <row r="95" spans="1:20" ht="17.850000000000001" customHeight="1" x14ac:dyDescent="0.3">
      <c r="A95" s="35"/>
      <c r="B95" s="69" t="s">
        <v>115</v>
      </c>
      <c r="C95" s="58"/>
      <c r="D95" s="59"/>
      <c r="E95" s="60">
        <v>4043906.61</v>
      </c>
      <c r="F95" s="60">
        <v>574582.44999999995</v>
      </c>
      <c r="G95" s="60">
        <v>303198.65999999997</v>
      </c>
      <c r="H95" s="60">
        <v>390237</v>
      </c>
      <c r="I95" s="60">
        <v>439980</v>
      </c>
      <c r="J95" s="60">
        <v>23707259</v>
      </c>
      <c r="K95" s="60">
        <v>29413778.670000002</v>
      </c>
      <c r="L95" s="60">
        <v>1288943</v>
      </c>
      <c r="M95" s="60">
        <v>16311768</v>
      </c>
      <c r="N95" s="60">
        <v>16905433.48</v>
      </c>
      <c r="O95" s="60">
        <v>13085922.550000001</v>
      </c>
      <c r="P95" s="60">
        <v>5678244.1399999997</v>
      </c>
      <c r="Q95" s="60">
        <v>20000</v>
      </c>
      <c r="R95" s="30"/>
      <c r="S95" s="28" t="s">
        <v>204</v>
      </c>
      <c r="T95" s="12"/>
    </row>
    <row r="96" spans="1:20" ht="17.850000000000001" customHeight="1" x14ac:dyDescent="0.3">
      <c r="A96" s="35"/>
      <c r="B96" s="69" t="s">
        <v>116</v>
      </c>
      <c r="C96" s="58"/>
      <c r="D96" s="59"/>
      <c r="E96" s="60">
        <v>26503827.75</v>
      </c>
      <c r="F96" s="60">
        <v>496741.86</v>
      </c>
      <c r="G96" s="60">
        <v>502401.19</v>
      </c>
      <c r="H96" s="60" t="s">
        <v>50</v>
      </c>
      <c r="I96" s="60">
        <v>176247</v>
      </c>
      <c r="J96" s="60">
        <v>18686946</v>
      </c>
      <c r="K96" s="60" t="s">
        <v>50</v>
      </c>
      <c r="L96" s="60">
        <v>20593975.120000001</v>
      </c>
      <c r="M96" s="60">
        <v>14917447</v>
      </c>
      <c r="N96" s="60">
        <v>10448537.85</v>
      </c>
      <c r="O96" s="60">
        <v>19719835</v>
      </c>
      <c r="P96" s="60">
        <v>4811415.7699999996</v>
      </c>
      <c r="Q96" s="60">
        <v>20000</v>
      </c>
      <c r="R96" s="30"/>
      <c r="S96" s="28" t="s">
        <v>205</v>
      </c>
      <c r="T96" s="12"/>
    </row>
    <row r="97" spans="1:20" ht="17.850000000000001" customHeight="1" x14ac:dyDescent="0.3">
      <c r="A97" s="35"/>
      <c r="B97" s="69" t="s">
        <v>117</v>
      </c>
      <c r="C97" s="58"/>
      <c r="D97" s="59"/>
      <c r="E97" s="60">
        <v>1761589</v>
      </c>
      <c r="F97" s="60">
        <v>183846.08</v>
      </c>
      <c r="G97" s="60">
        <v>444728.99</v>
      </c>
      <c r="H97" s="60" t="s">
        <v>50</v>
      </c>
      <c r="I97" s="60">
        <v>106820</v>
      </c>
      <c r="J97" s="60">
        <v>21460298</v>
      </c>
      <c r="K97" s="60">
        <v>57318486.68</v>
      </c>
      <c r="L97" s="60">
        <v>21658345</v>
      </c>
      <c r="M97" s="60">
        <v>22014607</v>
      </c>
      <c r="N97" s="60">
        <v>13006557.34</v>
      </c>
      <c r="O97" s="60">
        <v>16633359.789999999</v>
      </c>
      <c r="P97" s="60">
        <v>5187239.84</v>
      </c>
      <c r="Q97" s="60">
        <v>20000</v>
      </c>
      <c r="R97" s="30"/>
      <c r="S97" s="28" t="s">
        <v>206</v>
      </c>
      <c r="T97" s="12"/>
    </row>
    <row r="98" spans="1:20" ht="17.850000000000001" customHeight="1" x14ac:dyDescent="0.3">
      <c r="A98" s="35"/>
      <c r="B98" s="69" t="s">
        <v>118</v>
      </c>
      <c r="C98" s="58"/>
      <c r="D98" s="59"/>
      <c r="E98" s="60">
        <v>139952.09</v>
      </c>
      <c r="F98" s="60">
        <v>235438</v>
      </c>
      <c r="G98" s="60">
        <v>90587.35</v>
      </c>
      <c r="H98" s="60">
        <v>1164390</v>
      </c>
      <c r="I98" s="60">
        <v>14000</v>
      </c>
      <c r="J98" s="60">
        <v>4702277</v>
      </c>
      <c r="K98" s="60">
        <v>13398223.32</v>
      </c>
      <c r="L98" s="60">
        <v>541883</v>
      </c>
      <c r="M98" s="60">
        <v>7873918.3899999997</v>
      </c>
      <c r="N98" s="60">
        <v>7449373.9699999997</v>
      </c>
      <c r="O98" s="60">
        <v>1235150</v>
      </c>
      <c r="P98" s="60">
        <v>1068000</v>
      </c>
      <c r="Q98" s="60" t="s">
        <v>50</v>
      </c>
      <c r="R98" s="30"/>
      <c r="S98" s="28" t="s">
        <v>207</v>
      </c>
      <c r="T98" s="12"/>
    </row>
    <row r="99" spans="1:20" ht="17.850000000000001" customHeight="1" x14ac:dyDescent="0.3">
      <c r="A99" s="35"/>
      <c r="B99" s="68" t="s">
        <v>60</v>
      </c>
      <c r="C99" s="58"/>
      <c r="D99" s="59"/>
      <c r="E99" s="60">
        <f>SUM(E100:E101,E113:E114)</f>
        <v>747935.41999999993</v>
      </c>
      <c r="F99" s="60">
        <f t="shared" ref="F99:Q99" si="10">SUM(F100:F101,F113:F114)</f>
        <v>223889.55</v>
      </c>
      <c r="G99" s="60">
        <f t="shared" si="10"/>
        <v>441299.75</v>
      </c>
      <c r="H99" s="60">
        <f t="shared" si="10"/>
        <v>16152663.42</v>
      </c>
      <c r="I99" s="60">
        <f t="shared" si="10"/>
        <v>110638.29000000001</v>
      </c>
      <c r="J99" s="60">
        <f t="shared" si="10"/>
        <v>54324297</v>
      </c>
      <c r="K99" s="60">
        <f t="shared" si="10"/>
        <v>27163186.399999999</v>
      </c>
      <c r="L99" s="60">
        <f t="shared" si="10"/>
        <v>17383432.859999999</v>
      </c>
      <c r="M99" s="60">
        <f t="shared" si="10"/>
        <v>43193173.280000001</v>
      </c>
      <c r="N99" s="60">
        <f t="shared" si="10"/>
        <v>31173335.089999996</v>
      </c>
      <c r="O99" s="60">
        <f t="shared" si="10"/>
        <v>17487066.5</v>
      </c>
      <c r="P99" s="60">
        <f t="shared" si="10"/>
        <v>9422761.1799999997</v>
      </c>
      <c r="Q99" s="60">
        <f t="shared" si="10"/>
        <v>7729180</v>
      </c>
      <c r="R99" s="30" t="s">
        <v>150</v>
      </c>
      <c r="S99" s="24"/>
      <c r="T99" s="12"/>
    </row>
    <row r="100" spans="1:20" ht="17.850000000000001" customHeight="1" x14ac:dyDescent="0.3">
      <c r="A100" s="35"/>
      <c r="B100" s="69" t="s">
        <v>119</v>
      </c>
      <c r="C100" s="58"/>
      <c r="D100" s="59"/>
      <c r="E100" s="60">
        <v>47106</v>
      </c>
      <c r="F100" s="60">
        <v>34587.599999999999</v>
      </c>
      <c r="G100" s="60">
        <v>139080.81</v>
      </c>
      <c r="H100" s="60">
        <v>12160</v>
      </c>
      <c r="I100" s="60">
        <v>11700</v>
      </c>
      <c r="J100" s="60">
        <v>13024185</v>
      </c>
      <c r="K100" s="60">
        <v>735</v>
      </c>
      <c r="L100" s="60">
        <v>327373.62</v>
      </c>
      <c r="M100" s="60">
        <v>8872841.9600000009</v>
      </c>
      <c r="N100" s="60">
        <v>4535648.91</v>
      </c>
      <c r="O100" s="60">
        <v>1328961.23</v>
      </c>
      <c r="P100" s="60">
        <v>1692071.13</v>
      </c>
      <c r="Q100" s="60">
        <v>7729180</v>
      </c>
      <c r="R100" s="30"/>
      <c r="S100" s="28" t="s">
        <v>208</v>
      </c>
      <c r="T100" s="12"/>
    </row>
    <row r="101" spans="1:20" ht="17.850000000000001" customHeight="1" x14ac:dyDescent="0.3">
      <c r="A101" s="35"/>
      <c r="B101" s="69" t="s">
        <v>120</v>
      </c>
      <c r="C101" s="58"/>
      <c r="D101" s="59"/>
      <c r="E101" s="60">
        <v>124125.1</v>
      </c>
      <c r="F101" s="60">
        <v>101320</v>
      </c>
      <c r="G101" s="60">
        <v>188630.85</v>
      </c>
      <c r="H101" s="60">
        <v>77670</v>
      </c>
      <c r="I101" s="60">
        <v>23681.38</v>
      </c>
      <c r="J101" s="60">
        <v>13991849</v>
      </c>
      <c r="K101" s="60" t="s">
        <v>50</v>
      </c>
      <c r="L101" s="60">
        <v>890647</v>
      </c>
      <c r="M101" s="60">
        <v>11297001</v>
      </c>
      <c r="N101" s="60">
        <v>12149738.119999999</v>
      </c>
      <c r="O101" s="60">
        <v>6292400</v>
      </c>
      <c r="P101" s="60">
        <v>3332793.82</v>
      </c>
      <c r="Q101" s="60" t="s">
        <v>50</v>
      </c>
      <c r="R101" s="30"/>
      <c r="S101" s="28" t="s">
        <v>209</v>
      </c>
      <c r="T101" s="12"/>
    </row>
    <row r="102" spans="1:20" s="12" customFormat="1" ht="15.75" x14ac:dyDescent="0.25">
      <c r="A102" s="18"/>
      <c r="B102" s="37" t="s">
        <v>2</v>
      </c>
      <c r="C102" s="38">
        <v>19.3</v>
      </c>
      <c r="D102" s="37" t="s">
        <v>138</v>
      </c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</row>
    <row r="103" spans="1:20" s="12" customFormat="1" ht="15.75" x14ac:dyDescent="0.25">
      <c r="A103" s="17"/>
      <c r="B103" s="18" t="s">
        <v>25</v>
      </c>
      <c r="C103" s="38">
        <v>19.3</v>
      </c>
      <c r="D103" s="15" t="s">
        <v>140</v>
      </c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4"/>
    </row>
    <row r="104" spans="1:20" ht="12" customHeight="1" x14ac:dyDescent="0.3">
      <c r="A104" s="30"/>
      <c r="B104" s="31"/>
      <c r="C104" s="32"/>
      <c r="D104" s="29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55" t="s">
        <v>26</v>
      </c>
    </row>
    <row r="105" spans="1:20" ht="2.25" hidden="1" customHeight="1" x14ac:dyDescent="0.3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</row>
    <row r="106" spans="1:20" ht="19.5" x14ac:dyDescent="0.35">
      <c r="A106" s="42"/>
      <c r="B106" s="43"/>
      <c r="C106" s="43"/>
      <c r="D106" s="44"/>
      <c r="E106" s="93" t="s">
        <v>13</v>
      </c>
      <c r="F106" s="94"/>
      <c r="G106" s="94"/>
      <c r="H106" s="94"/>
      <c r="I106" s="94"/>
      <c r="J106" s="94"/>
      <c r="K106" s="95"/>
      <c r="L106" s="86" t="s">
        <v>14</v>
      </c>
      <c r="M106" s="87"/>
      <c r="N106" s="87"/>
      <c r="O106" s="87"/>
      <c r="P106" s="87"/>
      <c r="Q106" s="87"/>
      <c r="R106" s="45" t="s">
        <v>22</v>
      </c>
      <c r="S106" s="46"/>
    </row>
    <row r="107" spans="1:20" x14ac:dyDescent="0.3">
      <c r="A107" s="19"/>
      <c r="B107" s="19"/>
      <c r="C107" s="19"/>
      <c r="D107" s="19"/>
      <c r="E107" s="96" t="s">
        <v>8</v>
      </c>
      <c r="F107" s="97"/>
      <c r="G107" s="97"/>
      <c r="H107" s="97"/>
      <c r="I107" s="97"/>
      <c r="J107" s="97"/>
      <c r="K107" s="98"/>
      <c r="L107" s="88" t="s">
        <v>15</v>
      </c>
      <c r="M107" s="89"/>
      <c r="N107" s="89"/>
      <c r="O107" s="89"/>
      <c r="P107" s="89"/>
      <c r="Q107" s="90"/>
      <c r="R107" s="91" t="s">
        <v>39</v>
      </c>
      <c r="S107" s="101"/>
    </row>
    <row r="108" spans="1:20" x14ac:dyDescent="0.3">
      <c r="A108" s="99" t="s">
        <v>37</v>
      </c>
      <c r="B108" s="99"/>
      <c r="C108" s="99"/>
      <c r="D108" s="100"/>
      <c r="E108" s="20"/>
      <c r="F108" s="20" t="s">
        <v>18</v>
      </c>
      <c r="G108" s="20"/>
      <c r="H108" s="20"/>
      <c r="I108" s="20"/>
      <c r="J108" s="19"/>
      <c r="K108" s="21"/>
      <c r="L108" s="22"/>
      <c r="M108" s="22"/>
      <c r="N108" s="22"/>
      <c r="O108" s="22"/>
      <c r="P108" s="22"/>
      <c r="Q108" s="22"/>
      <c r="R108" s="91" t="s">
        <v>38</v>
      </c>
      <c r="S108" s="92"/>
    </row>
    <row r="109" spans="1:20" x14ac:dyDescent="0.3">
      <c r="A109" s="99" t="s">
        <v>35</v>
      </c>
      <c r="B109" s="99"/>
      <c r="C109" s="99"/>
      <c r="D109" s="100"/>
      <c r="E109" s="20" t="s">
        <v>5</v>
      </c>
      <c r="F109" s="20" t="s">
        <v>31</v>
      </c>
      <c r="G109" s="20"/>
      <c r="H109" s="20" t="s">
        <v>7</v>
      </c>
      <c r="I109" s="20"/>
      <c r="J109" s="22"/>
      <c r="K109" s="20"/>
      <c r="L109" s="22"/>
      <c r="M109" s="22"/>
      <c r="N109" s="22"/>
      <c r="O109" s="22"/>
      <c r="P109" s="22"/>
      <c r="Q109" s="22"/>
      <c r="R109" s="91" t="s">
        <v>21</v>
      </c>
      <c r="S109" s="92"/>
    </row>
    <row r="110" spans="1:20" x14ac:dyDescent="0.3">
      <c r="A110" s="99" t="s">
        <v>36</v>
      </c>
      <c r="B110" s="99"/>
      <c r="C110" s="99"/>
      <c r="D110" s="100"/>
      <c r="E110" s="20" t="s">
        <v>17</v>
      </c>
      <c r="F110" s="20" t="s">
        <v>32</v>
      </c>
      <c r="G110" s="20"/>
      <c r="H110" s="23" t="s">
        <v>33</v>
      </c>
      <c r="I110" s="20"/>
      <c r="J110" s="22"/>
      <c r="K110" s="20"/>
      <c r="L110" s="22" t="s">
        <v>23</v>
      </c>
      <c r="M110" s="22"/>
      <c r="N110" s="22"/>
      <c r="O110" s="22"/>
      <c r="P110" s="22"/>
      <c r="Q110" s="22"/>
      <c r="R110" s="91" t="s">
        <v>4</v>
      </c>
      <c r="S110" s="92"/>
    </row>
    <row r="111" spans="1:20" x14ac:dyDescent="0.3">
      <c r="A111" s="24"/>
      <c r="B111" s="24"/>
      <c r="C111" s="24"/>
      <c r="D111" s="47"/>
      <c r="E111" s="20" t="s">
        <v>20</v>
      </c>
      <c r="F111" s="24" t="s">
        <v>46</v>
      </c>
      <c r="G111" s="20" t="s">
        <v>6</v>
      </c>
      <c r="H111" s="24" t="s">
        <v>47</v>
      </c>
      <c r="I111" s="20" t="s">
        <v>19</v>
      </c>
      <c r="J111" s="22" t="s">
        <v>11</v>
      </c>
      <c r="K111" s="20" t="s">
        <v>3</v>
      </c>
      <c r="L111" s="22" t="s">
        <v>16</v>
      </c>
      <c r="M111" s="22" t="s">
        <v>27</v>
      </c>
      <c r="N111" s="22" t="s">
        <v>28</v>
      </c>
      <c r="O111" s="22" t="s">
        <v>29</v>
      </c>
      <c r="P111" s="22" t="s">
        <v>30</v>
      </c>
      <c r="Q111" s="22" t="s">
        <v>34</v>
      </c>
      <c r="R111" s="48"/>
      <c r="S111" s="49"/>
    </row>
    <row r="112" spans="1:20" ht="19.5" x14ac:dyDescent="0.35">
      <c r="A112" s="50"/>
      <c r="B112" s="50"/>
      <c r="C112" s="50"/>
      <c r="D112" s="51"/>
      <c r="E112" s="25" t="s">
        <v>20</v>
      </c>
      <c r="F112" s="25" t="s">
        <v>45</v>
      </c>
      <c r="G112" s="25" t="s">
        <v>9</v>
      </c>
      <c r="H112" s="25" t="s">
        <v>44</v>
      </c>
      <c r="I112" s="25" t="s">
        <v>10</v>
      </c>
      <c r="J112" s="26" t="s">
        <v>12</v>
      </c>
      <c r="K112" s="25" t="s">
        <v>1</v>
      </c>
      <c r="L112" s="26" t="s">
        <v>43</v>
      </c>
      <c r="M112" s="26" t="s">
        <v>40</v>
      </c>
      <c r="N112" s="26" t="s">
        <v>41</v>
      </c>
      <c r="O112" s="26" t="s">
        <v>42</v>
      </c>
      <c r="P112" s="26" t="s">
        <v>12</v>
      </c>
      <c r="Q112" s="25" t="s">
        <v>1</v>
      </c>
      <c r="R112" s="52"/>
      <c r="S112" s="53"/>
    </row>
    <row r="113" spans="1:20" x14ac:dyDescent="0.3">
      <c r="A113" s="35"/>
      <c r="B113" s="69" t="s">
        <v>121</v>
      </c>
      <c r="C113" s="58"/>
      <c r="D113" s="59"/>
      <c r="E113" s="60">
        <v>396835</v>
      </c>
      <c r="F113" s="60">
        <v>31137</v>
      </c>
      <c r="G113" s="60">
        <v>68175.789999999994</v>
      </c>
      <c r="H113" s="60">
        <v>845</v>
      </c>
      <c r="I113" s="60">
        <v>75256.91</v>
      </c>
      <c r="J113" s="60">
        <v>7856828</v>
      </c>
      <c r="K113" s="60">
        <v>27162451.399999999</v>
      </c>
      <c r="L113" s="60">
        <v>7802484.2400000002</v>
      </c>
      <c r="M113" s="60">
        <v>11580320.32</v>
      </c>
      <c r="N113" s="60">
        <v>8157648.6399999997</v>
      </c>
      <c r="O113" s="60">
        <v>3795135</v>
      </c>
      <c r="P113" s="60">
        <v>2413844.36</v>
      </c>
      <c r="Q113" s="60" t="s">
        <v>50</v>
      </c>
      <c r="R113" s="30"/>
      <c r="S113" s="28" t="s">
        <v>210</v>
      </c>
      <c r="T113" s="12"/>
    </row>
    <row r="114" spans="1:20" x14ac:dyDescent="0.3">
      <c r="A114" s="35"/>
      <c r="B114" s="63" t="s">
        <v>122</v>
      </c>
      <c r="C114" s="58"/>
      <c r="D114" s="59"/>
      <c r="E114" s="60">
        <v>179869.32</v>
      </c>
      <c r="F114" s="60">
        <v>56844.95</v>
      </c>
      <c r="G114" s="60">
        <v>45412.3</v>
      </c>
      <c r="H114" s="60">
        <v>16061988.42</v>
      </c>
      <c r="I114" s="60" t="s">
        <v>50</v>
      </c>
      <c r="J114" s="60">
        <v>19451435</v>
      </c>
      <c r="K114" s="60" t="s">
        <v>50</v>
      </c>
      <c r="L114" s="60">
        <v>8362928</v>
      </c>
      <c r="M114" s="60">
        <v>11443010</v>
      </c>
      <c r="N114" s="60">
        <v>6330299.4199999999</v>
      </c>
      <c r="O114" s="60">
        <v>6070570.2699999996</v>
      </c>
      <c r="P114" s="60">
        <v>1984051.87</v>
      </c>
      <c r="Q114" s="60" t="s">
        <v>50</v>
      </c>
      <c r="R114" s="30"/>
      <c r="S114" s="28" t="s">
        <v>211</v>
      </c>
      <c r="T114" s="12"/>
    </row>
    <row r="115" spans="1:20" x14ac:dyDescent="0.3">
      <c r="A115" s="35"/>
      <c r="B115" s="68" t="s">
        <v>123</v>
      </c>
      <c r="C115" s="58"/>
      <c r="D115" s="59"/>
      <c r="E115" s="60">
        <f>SUM(E116:E120)</f>
        <v>14823432.189999999</v>
      </c>
      <c r="F115" s="60">
        <f t="shared" ref="F115:P115" si="11">SUM(F116:F120)</f>
        <v>90935.2</v>
      </c>
      <c r="G115" s="60">
        <f t="shared" si="11"/>
        <v>572859.26</v>
      </c>
      <c r="H115" s="60">
        <f t="shared" si="11"/>
        <v>156275</v>
      </c>
      <c r="I115" s="60">
        <f t="shared" si="11"/>
        <v>242300.83000000002</v>
      </c>
      <c r="J115" s="60">
        <f t="shared" si="11"/>
        <v>28681471</v>
      </c>
      <c r="K115" s="60">
        <f t="shared" si="11"/>
        <v>43065539.950000003</v>
      </c>
      <c r="L115" s="60">
        <f t="shared" si="11"/>
        <v>2069922.5</v>
      </c>
      <c r="M115" s="60">
        <f t="shared" si="11"/>
        <v>32402576</v>
      </c>
      <c r="N115" s="60">
        <f t="shared" si="11"/>
        <v>24852772.960000001</v>
      </c>
      <c r="O115" s="60">
        <f t="shared" si="11"/>
        <v>7670397.5600000005</v>
      </c>
      <c r="P115" s="60">
        <f t="shared" si="11"/>
        <v>6455645.4500000002</v>
      </c>
      <c r="Q115" s="60" t="s">
        <v>50</v>
      </c>
      <c r="R115" s="30" t="s">
        <v>212</v>
      </c>
      <c r="S115" s="24"/>
      <c r="T115" s="12"/>
    </row>
    <row r="116" spans="1:20" x14ac:dyDescent="0.3">
      <c r="A116" s="35"/>
      <c r="B116" s="70" t="s">
        <v>124</v>
      </c>
      <c r="C116" s="58"/>
      <c r="D116" s="59"/>
      <c r="E116" s="60" t="s">
        <v>228</v>
      </c>
      <c r="F116" s="60" t="s">
        <v>228</v>
      </c>
      <c r="G116" s="60" t="s">
        <v>228</v>
      </c>
      <c r="H116" s="60" t="s">
        <v>228</v>
      </c>
      <c r="I116" s="60" t="s">
        <v>228</v>
      </c>
      <c r="J116" s="60" t="s">
        <v>228</v>
      </c>
      <c r="K116" s="60" t="s">
        <v>228</v>
      </c>
      <c r="L116" s="60" t="s">
        <v>228</v>
      </c>
      <c r="M116" s="60" t="s">
        <v>228</v>
      </c>
      <c r="N116" s="60" t="s">
        <v>228</v>
      </c>
      <c r="O116" s="60" t="s">
        <v>228</v>
      </c>
      <c r="P116" s="60" t="s">
        <v>228</v>
      </c>
      <c r="Q116" s="60" t="s">
        <v>228</v>
      </c>
      <c r="R116" s="30"/>
      <c r="S116" s="28" t="s">
        <v>213</v>
      </c>
      <c r="T116" s="12"/>
    </row>
    <row r="117" spans="1:20" x14ac:dyDescent="0.3">
      <c r="A117" s="35"/>
      <c r="B117" s="69" t="s">
        <v>125</v>
      </c>
      <c r="C117" s="58"/>
      <c r="D117" s="59"/>
      <c r="E117" s="60">
        <v>303174.18</v>
      </c>
      <c r="F117" s="60">
        <v>55256</v>
      </c>
      <c r="G117" s="60">
        <v>235354.42</v>
      </c>
      <c r="H117" s="60" t="s">
        <v>50</v>
      </c>
      <c r="I117" s="60">
        <v>4160</v>
      </c>
      <c r="J117" s="60">
        <v>8523295</v>
      </c>
      <c r="K117" s="60">
        <v>16174009.050000001</v>
      </c>
      <c r="L117" s="60">
        <v>582544.5</v>
      </c>
      <c r="M117" s="60">
        <v>7003468</v>
      </c>
      <c r="N117" s="60">
        <v>5178868.34</v>
      </c>
      <c r="O117" s="60">
        <v>2738137.56</v>
      </c>
      <c r="P117" s="60">
        <v>2506322.4500000002</v>
      </c>
      <c r="Q117" s="60" t="s">
        <v>50</v>
      </c>
      <c r="R117" s="30"/>
      <c r="S117" s="28" t="s">
        <v>214</v>
      </c>
      <c r="T117" s="12"/>
    </row>
    <row r="118" spans="1:20" x14ac:dyDescent="0.3">
      <c r="A118" s="35"/>
      <c r="B118" s="69" t="s">
        <v>126</v>
      </c>
      <c r="C118" s="58"/>
      <c r="D118" s="59"/>
      <c r="E118" s="60">
        <v>14353059.119999999</v>
      </c>
      <c r="F118" s="60">
        <v>15600</v>
      </c>
      <c r="G118" s="60">
        <v>113587.74</v>
      </c>
      <c r="H118" s="60" t="s">
        <v>50</v>
      </c>
      <c r="I118" s="60">
        <v>49943.83</v>
      </c>
      <c r="J118" s="60">
        <v>7077239</v>
      </c>
      <c r="K118" s="60" t="s">
        <v>50</v>
      </c>
      <c r="L118" s="60">
        <v>552991</v>
      </c>
      <c r="M118" s="60">
        <v>8962342</v>
      </c>
      <c r="N118" s="60">
        <v>6673377.9199999999</v>
      </c>
      <c r="O118" s="60">
        <v>3054590</v>
      </c>
      <c r="P118" s="60">
        <v>1800323</v>
      </c>
      <c r="Q118" s="60" t="s">
        <v>50</v>
      </c>
      <c r="R118" s="30"/>
      <c r="S118" s="28" t="s">
        <v>215</v>
      </c>
      <c r="T118" s="12"/>
    </row>
    <row r="119" spans="1:20" x14ac:dyDescent="0.3">
      <c r="A119" s="35"/>
      <c r="B119" s="69" t="s">
        <v>127</v>
      </c>
      <c r="C119" s="58"/>
      <c r="D119" s="59"/>
      <c r="E119" s="60">
        <v>100287.89</v>
      </c>
      <c r="F119" s="60">
        <v>16199.2</v>
      </c>
      <c r="G119" s="60">
        <v>97543.85</v>
      </c>
      <c r="H119" s="60" t="s">
        <v>50</v>
      </c>
      <c r="I119" s="60">
        <v>15500</v>
      </c>
      <c r="J119" s="60">
        <v>6443213</v>
      </c>
      <c r="K119" s="60">
        <v>14425601.460000001</v>
      </c>
      <c r="L119" s="60">
        <v>580424</v>
      </c>
      <c r="M119" s="60">
        <v>8306636</v>
      </c>
      <c r="N119" s="60">
        <v>7581820.3600000003</v>
      </c>
      <c r="O119" s="60">
        <v>1198600</v>
      </c>
      <c r="P119" s="60" t="s">
        <v>50</v>
      </c>
      <c r="Q119" s="60" t="s">
        <v>50</v>
      </c>
      <c r="R119" s="30"/>
      <c r="S119" s="28" t="s">
        <v>216</v>
      </c>
      <c r="T119" s="12"/>
    </row>
    <row r="120" spans="1:20" x14ac:dyDescent="0.3">
      <c r="A120" s="35"/>
      <c r="B120" s="70" t="s">
        <v>128</v>
      </c>
      <c r="C120" s="58"/>
      <c r="D120" s="59"/>
      <c r="E120" s="60">
        <v>66911</v>
      </c>
      <c r="F120" s="60">
        <v>3880</v>
      </c>
      <c r="G120" s="60">
        <v>126373.25</v>
      </c>
      <c r="H120" s="60">
        <v>156275</v>
      </c>
      <c r="I120" s="60">
        <v>172697</v>
      </c>
      <c r="J120" s="60">
        <v>6637724</v>
      </c>
      <c r="K120" s="60">
        <v>12465929.439999999</v>
      </c>
      <c r="L120" s="60">
        <v>353963</v>
      </c>
      <c r="M120" s="60">
        <v>8130130</v>
      </c>
      <c r="N120" s="60">
        <v>5418706.3399999999</v>
      </c>
      <c r="O120" s="60">
        <v>679070</v>
      </c>
      <c r="P120" s="60">
        <v>2149000</v>
      </c>
      <c r="Q120" s="60" t="s">
        <v>50</v>
      </c>
      <c r="R120" s="30"/>
      <c r="S120" s="28" t="s">
        <v>217</v>
      </c>
      <c r="T120" s="12"/>
    </row>
    <row r="121" spans="1:20" x14ac:dyDescent="0.3">
      <c r="A121" s="35"/>
      <c r="B121" s="76" t="s">
        <v>61</v>
      </c>
      <c r="C121" s="58"/>
      <c r="D121" s="59"/>
      <c r="E121" s="60">
        <f>SUM(E122:E124)</f>
        <v>31021821.359999999</v>
      </c>
      <c r="F121" s="60">
        <f t="shared" ref="F121:Q121" si="12">SUM(F122:F124)</f>
        <v>414023</v>
      </c>
      <c r="G121" s="60">
        <f t="shared" si="12"/>
        <v>501790.73</v>
      </c>
      <c r="H121" s="60">
        <f t="shared" si="12"/>
        <v>616885</v>
      </c>
      <c r="I121" s="60">
        <f t="shared" si="12"/>
        <v>97849.8</v>
      </c>
      <c r="J121" s="60">
        <f t="shared" si="12"/>
        <v>37715398</v>
      </c>
      <c r="K121" s="60">
        <f t="shared" si="12"/>
        <v>15297456.17</v>
      </c>
      <c r="L121" s="60">
        <f t="shared" si="12"/>
        <v>1968153.97</v>
      </c>
      <c r="M121" s="60">
        <f t="shared" si="12"/>
        <v>30321760.329999998</v>
      </c>
      <c r="N121" s="60">
        <f t="shared" si="12"/>
        <v>23929429.300000001</v>
      </c>
      <c r="O121" s="60">
        <f t="shared" si="12"/>
        <v>6089675</v>
      </c>
      <c r="P121" s="60">
        <f t="shared" si="12"/>
        <v>7469646.1099999994</v>
      </c>
      <c r="Q121" s="60">
        <f t="shared" si="12"/>
        <v>10</v>
      </c>
      <c r="R121" s="30" t="s">
        <v>151</v>
      </c>
      <c r="S121" s="24"/>
      <c r="T121" s="12"/>
    </row>
    <row r="122" spans="1:20" x14ac:dyDescent="0.3">
      <c r="A122" s="35"/>
      <c r="B122" s="69" t="s">
        <v>129</v>
      </c>
      <c r="C122" s="56"/>
      <c r="D122" s="77"/>
      <c r="E122" s="60">
        <v>200556.33</v>
      </c>
      <c r="F122" s="60">
        <v>127442</v>
      </c>
      <c r="G122" s="60">
        <v>121162.56</v>
      </c>
      <c r="H122" s="60" t="s">
        <v>50</v>
      </c>
      <c r="I122" s="60">
        <v>47790</v>
      </c>
      <c r="J122" s="60">
        <v>8967909</v>
      </c>
      <c r="K122" s="60">
        <v>15297456.17</v>
      </c>
      <c r="L122" s="60">
        <v>776620</v>
      </c>
      <c r="M122" s="60">
        <v>10179102.33</v>
      </c>
      <c r="N122" s="60">
        <v>7802953.2800000003</v>
      </c>
      <c r="O122" s="60">
        <v>1734090</v>
      </c>
      <c r="P122" s="60">
        <v>1944000</v>
      </c>
      <c r="Q122" s="60" t="s">
        <v>50</v>
      </c>
      <c r="R122" s="30"/>
      <c r="S122" s="28" t="s">
        <v>218</v>
      </c>
      <c r="T122" s="12"/>
    </row>
    <row r="123" spans="1:20" x14ac:dyDescent="0.3">
      <c r="A123" s="35"/>
      <c r="B123" s="69" t="s">
        <v>130</v>
      </c>
      <c r="C123" s="56"/>
      <c r="D123" s="77"/>
      <c r="E123" s="60">
        <v>16696440.24</v>
      </c>
      <c r="F123" s="60">
        <v>128803.4</v>
      </c>
      <c r="G123" s="60">
        <v>194728.57</v>
      </c>
      <c r="H123" s="60">
        <v>82640</v>
      </c>
      <c r="I123" s="60">
        <v>48729.3</v>
      </c>
      <c r="J123" s="60">
        <v>11858660</v>
      </c>
      <c r="K123" s="60" t="s">
        <v>137</v>
      </c>
      <c r="L123" s="60">
        <v>663294</v>
      </c>
      <c r="M123" s="60">
        <v>10175780</v>
      </c>
      <c r="N123" s="60">
        <v>9531858.8100000005</v>
      </c>
      <c r="O123" s="60">
        <v>3070970</v>
      </c>
      <c r="P123" s="60">
        <v>3998158.11</v>
      </c>
      <c r="Q123" s="60" t="s">
        <v>137</v>
      </c>
      <c r="R123" s="30"/>
      <c r="S123" s="28" t="s">
        <v>219</v>
      </c>
      <c r="T123" s="12"/>
    </row>
    <row r="124" spans="1:20" x14ac:dyDescent="0.3">
      <c r="A124" s="35"/>
      <c r="B124" s="69" t="s">
        <v>131</v>
      </c>
      <c r="C124" s="56"/>
      <c r="D124" s="77"/>
      <c r="E124" s="60">
        <v>14124824.789999999</v>
      </c>
      <c r="F124" s="60">
        <v>157777.60000000001</v>
      </c>
      <c r="G124" s="60">
        <v>185899.6</v>
      </c>
      <c r="H124" s="60">
        <v>534245</v>
      </c>
      <c r="I124" s="60">
        <v>1330.5</v>
      </c>
      <c r="J124" s="60">
        <v>16888829</v>
      </c>
      <c r="K124" s="60" t="s">
        <v>50</v>
      </c>
      <c r="L124" s="60">
        <v>528239.97</v>
      </c>
      <c r="M124" s="60">
        <v>9966878</v>
      </c>
      <c r="N124" s="60">
        <v>6594617.21</v>
      </c>
      <c r="O124" s="60">
        <v>1284615</v>
      </c>
      <c r="P124" s="60">
        <v>1527488</v>
      </c>
      <c r="Q124" s="60">
        <v>10</v>
      </c>
      <c r="R124" s="30"/>
      <c r="S124" s="28" t="s">
        <v>220</v>
      </c>
      <c r="T124" s="12"/>
    </row>
    <row r="125" spans="1:20" x14ac:dyDescent="0.3">
      <c r="A125" s="35"/>
      <c r="B125" s="39" t="s">
        <v>62</v>
      </c>
      <c r="C125" s="56"/>
      <c r="D125" s="77"/>
      <c r="E125" s="60">
        <f>SUM(E126:E127)</f>
        <v>389280.64</v>
      </c>
      <c r="F125" s="60">
        <f t="shared" ref="F125:P125" si="13">SUM(F126:F127)</f>
        <v>313818.2</v>
      </c>
      <c r="G125" s="60">
        <f t="shared" si="13"/>
        <v>349180.49</v>
      </c>
      <c r="H125" s="60" t="s">
        <v>50</v>
      </c>
      <c r="I125" s="60">
        <f t="shared" si="13"/>
        <v>87300</v>
      </c>
      <c r="J125" s="60">
        <f t="shared" si="13"/>
        <v>43967259.269999996</v>
      </c>
      <c r="K125" s="60">
        <f t="shared" si="13"/>
        <v>14753123.220000001</v>
      </c>
      <c r="L125" s="60">
        <f t="shared" si="13"/>
        <v>1086421</v>
      </c>
      <c r="M125" s="60">
        <f t="shared" si="13"/>
        <v>16260751</v>
      </c>
      <c r="N125" s="60">
        <f t="shared" si="13"/>
        <v>14778383.969999999</v>
      </c>
      <c r="O125" s="60">
        <f t="shared" si="13"/>
        <v>5642280</v>
      </c>
      <c r="P125" s="60">
        <f t="shared" si="13"/>
        <v>4532587</v>
      </c>
      <c r="Q125" s="60" t="s">
        <v>50</v>
      </c>
      <c r="R125" s="30" t="s">
        <v>152</v>
      </c>
      <c r="S125" s="35"/>
      <c r="T125" s="12"/>
    </row>
    <row r="126" spans="1:20" x14ac:dyDescent="0.3">
      <c r="A126" s="35"/>
      <c r="B126" s="69" t="s">
        <v>132</v>
      </c>
      <c r="C126" s="56"/>
      <c r="D126" s="77"/>
      <c r="E126" s="60">
        <v>213012.85</v>
      </c>
      <c r="F126" s="60">
        <v>155359</v>
      </c>
      <c r="G126" s="60">
        <v>245549.13</v>
      </c>
      <c r="H126" s="60" t="s">
        <v>50</v>
      </c>
      <c r="I126" s="60">
        <v>13800</v>
      </c>
      <c r="J126" s="60">
        <v>27089118.27</v>
      </c>
      <c r="K126" s="78" t="s">
        <v>50</v>
      </c>
      <c r="L126" s="60">
        <v>690632</v>
      </c>
      <c r="M126" s="60">
        <v>8992166</v>
      </c>
      <c r="N126" s="60">
        <v>8981474.6999999993</v>
      </c>
      <c r="O126" s="60">
        <v>3380280</v>
      </c>
      <c r="P126" s="60">
        <v>3169087</v>
      </c>
      <c r="Q126" s="60" t="s">
        <v>50</v>
      </c>
      <c r="R126" s="30"/>
      <c r="S126" s="28" t="s">
        <v>221</v>
      </c>
      <c r="T126" s="12"/>
    </row>
    <row r="127" spans="1:20" x14ac:dyDescent="0.3">
      <c r="A127" s="35"/>
      <c r="B127" s="69" t="s">
        <v>133</v>
      </c>
      <c r="C127" s="56"/>
      <c r="D127" s="77"/>
      <c r="E127" s="60">
        <v>176267.79</v>
      </c>
      <c r="F127" s="60">
        <v>158459.20000000001</v>
      </c>
      <c r="G127" s="60">
        <v>103631.36</v>
      </c>
      <c r="H127" s="60" t="s">
        <v>50</v>
      </c>
      <c r="I127" s="60">
        <v>73500</v>
      </c>
      <c r="J127" s="60">
        <v>16878141</v>
      </c>
      <c r="K127" s="60">
        <v>14753123.220000001</v>
      </c>
      <c r="L127" s="60">
        <v>395789</v>
      </c>
      <c r="M127" s="60">
        <v>7268585</v>
      </c>
      <c r="N127" s="60">
        <v>5796909.2699999996</v>
      </c>
      <c r="O127" s="60">
        <v>2262000</v>
      </c>
      <c r="P127" s="60">
        <v>1363500</v>
      </c>
      <c r="Q127" s="60" t="s">
        <v>50</v>
      </c>
      <c r="R127" s="30"/>
      <c r="S127" s="28" t="s">
        <v>222</v>
      </c>
      <c r="T127" s="12"/>
    </row>
    <row r="128" spans="1:20" x14ac:dyDescent="0.3">
      <c r="A128" s="35"/>
      <c r="B128" s="79" t="s">
        <v>63</v>
      </c>
      <c r="C128" s="56"/>
      <c r="D128" s="77"/>
      <c r="E128" s="60">
        <f>SUM(E129:E131)</f>
        <v>14410622.68</v>
      </c>
      <c r="F128" s="60">
        <f t="shared" ref="F128:Q128" si="14">SUM(F129:F131)</f>
        <v>507601.45</v>
      </c>
      <c r="G128" s="60">
        <f t="shared" si="14"/>
        <v>2280392.25</v>
      </c>
      <c r="H128" s="60">
        <f t="shared" si="14"/>
        <v>194748</v>
      </c>
      <c r="I128" s="60">
        <f t="shared" si="14"/>
        <v>657544.55000000005</v>
      </c>
      <c r="J128" s="60">
        <f t="shared" si="14"/>
        <v>42699429</v>
      </c>
      <c r="K128" s="60">
        <f t="shared" si="14"/>
        <v>44127658.980000004</v>
      </c>
      <c r="L128" s="60">
        <f t="shared" si="14"/>
        <v>8794024.4600000009</v>
      </c>
      <c r="M128" s="60">
        <f t="shared" si="14"/>
        <v>29065924.100000001</v>
      </c>
      <c r="N128" s="60">
        <f t="shared" si="14"/>
        <v>25301122.829999998</v>
      </c>
      <c r="O128" s="60">
        <f t="shared" si="14"/>
        <v>7543062</v>
      </c>
      <c r="P128" s="60">
        <f t="shared" si="14"/>
        <v>4882711.4800000004</v>
      </c>
      <c r="Q128" s="60">
        <f t="shared" si="14"/>
        <v>6023045</v>
      </c>
      <c r="R128" s="30" t="s">
        <v>153</v>
      </c>
      <c r="S128" s="35"/>
      <c r="T128" s="12"/>
    </row>
    <row r="129" spans="1:20" x14ac:dyDescent="0.3">
      <c r="A129" s="35"/>
      <c r="B129" s="70" t="s">
        <v>134</v>
      </c>
      <c r="C129" s="56"/>
      <c r="D129" s="77"/>
      <c r="E129" s="60">
        <v>123556.9</v>
      </c>
      <c r="F129" s="60">
        <v>92019.25</v>
      </c>
      <c r="G129" s="60">
        <v>301059.36</v>
      </c>
      <c r="H129" s="60">
        <v>1790</v>
      </c>
      <c r="I129" s="60">
        <v>117734.85</v>
      </c>
      <c r="J129" s="60">
        <v>7790044</v>
      </c>
      <c r="K129" s="60">
        <v>15058678.25</v>
      </c>
      <c r="L129" s="60">
        <v>436454.46</v>
      </c>
      <c r="M129" s="60">
        <v>9666432.0999999996</v>
      </c>
      <c r="N129" s="60">
        <v>5561839.8799999999</v>
      </c>
      <c r="O129" s="60">
        <v>2264130</v>
      </c>
      <c r="P129" s="60">
        <v>2064299.91</v>
      </c>
      <c r="Q129" s="60" t="s">
        <v>50</v>
      </c>
      <c r="R129" s="30"/>
      <c r="S129" s="28" t="s">
        <v>223</v>
      </c>
      <c r="T129" s="12"/>
    </row>
    <row r="130" spans="1:20" x14ac:dyDescent="0.3">
      <c r="A130" s="35"/>
      <c r="B130" s="70" t="s">
        <v>135</v>
      </c>
      <c r="C130" s="56"/>
      <c r="D130" s="77"/>
      <c r="E130" s="60">
        <v>155598</v>
      </c>
      <c r="F130" s="60">
        <v>332256</v>
      </c>
      <c r="G130" s="60">
        <v>1885530.66</v>
      </c>
      <c r="H130" s="60">
        <v>192958</v>
      </c>
      <c r="I130" s="60">
        <v>489764.7</v>
      </c>
      <c r="J130" s="60">
        <v>34435339</v>
      </c>
      <c r="K130" s="60">
        <v>19539980.73</v>
      </c>
      <c r="L130" s="60">
        <v>2667729</v>
      </c>
      <c r="M130" s="60">
        <v>18591975</v>
      </c>
      <c r="N130" s="60">
        <v>14723996.530000001</v>
      </c>
      <c r="O130" s="60">
        <v>440900</v>
      </c>
      <c r="P130" s="60">
        <v>2228500</v>
      </c>
      <c r="Q130" s="60">
        <v>6023045</v>
      </c>
      <c r="R130" s="30"/>
      <c r="S130" s="28" t="s">
        <v>224</v>
      </c>
      <c r="T130" s="12"/>
    </row>
    <row r="131" spans="1:20" x14ac:dyDescent="0.3">
      <c r="A131" s="33"/>
      <c r="B131" s="80" t="s">
        <v>136</v>
      </c>
      <c r="C131" s="81"/>
      <c r="D131" s="82"/>
      <c r="E131" s="83">
        <v>14131467.779999999</v>
      </c>
      <c r="F131" s="83">
        <v>83326.2</v>
      </c>
      <c r="G131" s="83">
        <v>93802.23</v>
      </c>
      <c r="H131" s="83" t="s">
        <v>50</v>
      </c>
      <c r="I131" s="83">
        <v>50045</v>
      </c>
      <c r="J131" s="83">
        <v>474046</v>
      </c>
      <c r="K131" s="83">
        <v>9529000</v>
      </c>
      <c r="L131" s="83">
        <v>5689841</v>
      </c>
      <c r="M131" s="83">
        <v>807517</v>
      </c>
      <c r="N131" s="83">
        <v>5015286.42</v>
      </c>
      <c r="O131" s="83">
        <v>4838032</v>
      </c>
      <c r="P131" s="83">
        <v>589911.56999999995</v>
      </c>
      <c r="Q131" s="83"/>
      <c r="R131" s="57" t="s">
        <v>22</v>
      </c>
      <c r="S131" s="34" t="s">
        <v>225</v>
      </c>
      <c r="T131" s="12"/>
    </row>
    <row r="132" spans="1:20" ht="9" customHeight="1" x14ac:dyDescent="0.3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0"/>
    </row>
    <row r="133" spans="1:20" x14ac:dyDescent="0.3">
      <c r="B133" s="8" t="s">
        <v>48</v>
      </c>
      <c r="C133" s="7"/>
      <c r="D133" s="7"/>
      <c r="E133" s="7"/>
    </row>
    <row r="134" spans="1:20" x14ac:dyDescent="0.3">
      <c r="B134" s="8" t="s">
        <v>49</v>
      </c>
      <c r="C134" s="7"/>
      <c r="D134" s="7"/>
      <c r="E134" s="7"/>
    </row>
  </sheetData>
  <mergeCells count="45">
    <mergeCell ref="A108:D108"/>
    <mergeCell ref="R108:S108"/>
    <mergeCell ref="A109:D109"/>
    <mergeCell ref="R109:S109"/>
    <mergeCell ref="A110:D110"/>
    <mergeCell ref="R110:S110"/>
    <mergeCell ref="A75:D75"/>
    <mergeCell ref="R75:S75"/>
    <mergeCell ref="E106:K106"/>
    <mergeCell ref="L106:Q106"/>
    <mergeCell ref="E107:K107"/>
    <mergeCell ref="L107:Q107"/>
    <mergeCell ref="R107:S107"/>
    <mergeCell ref="R72:S72"/>
    <mergeCell ref="A73:D73"/>
    <mergeCell ref="R73:S73"/>
    <mergeCell ref="A74:D74"/>
    <mergeCell ref="R74:S74"/>
    <mergeCell ref="E71:K71"/>
    <mergeCell ref="L71:Q71"/>
    <mergeCell ref="E72:K72"/>
    <mergeCell ref="L72:Q72"/>
    <mergeCell ref="A41:D41"/>
    <mergeCell ref="R41:S41"/>
    <mergeCell ref="A42:D42"/>
    <mergeCell ref="R42:S42"/>
    <mergeCell ref="A43:D43"/>
    <mergeCell ref="R43:S43"/>
    <mergeCell ref="E39:K39"/>
    <mergeCell ref="L39:Q39"/>
    <mergeCell ref="E40:K40"/>
    <mergeCell ref="L40:Q40"/>
    <mergeCell ref="R40:S40"/>
    <mergeCell ref="A12:D12"/>
    <mergeCell ref="L5:Q5"/>
    <mergeCell ref="L6:Q6"/>
    <mergeCell ref="R9:S9"/>
    <mergeCell ref="R7:S7"/>
    <mergeCell ref="R8:S8"/>
    <mergeCell ref="E5:K5"/>
    <mergeCell ref="E6:K6"/>
    <mergeCell ref="A7:D7"/>
    <mergeCell ref="A8:D8"/>
    <mergeCell ref="A9:D9"/>
    <mergeCell ref="R6:S6"/>
  </mergeCells>
  <phoneticPr fontId="1" type="noConversion"/>
  <pageMargins left="0.6692913385826772" right="0.59055118110236227" top="0.6692913385826772" bottom="0.59055118110236227" header="0.39370078740157483" footer="0.39370078740157483"/>
  <pageSetup paperSize="9" scale="80" orientation="landscape" horizontalDpi="1200" verticalDpi="1200" r:id="rId1"/>
  <headerFooter alignWithMargins="0"/>
  <rowBreaks count="3" manualBreakCount="3">
    <brk id="34" max="20" man="1"/>
    <brk id="66" max="20" man="1"/>
    <brk id="101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T-19.3</vt:lpstr>
      <vt:lpstr>'T-19.3'!Print_Area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KKD Windows7 V.11_x86</cp:lastModifiedBy>
  <cp:lastPrinted>2017-09-13T17:01:44Z</cp:lastPrinted>
  <dcterms:created xsi:type="dcterms:W3CDTF">1997-06-13T10:07:54Z</dcterms:created>
  <dcterms:modified xsi:type="dcterms:W3CDTF">2017-10-04T07:40:58Z</dcterms:modified>
</cp:coreProperties>
</file>