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715"/>
  </bookViews>
  <sheets>
    <sheet name="T-19.3 (2)" sheetId="32" r:id="rId1"/>
  </sheets>
  <definedNames>
    <definedName name="_xlnm.Print_Area" localSheetId="0">'T-19.3 (2)'!$A$1:$O$125</definedName>
  </definedNames>
  <calcPr calcId="144525"/>
</workbook>
</file>

<file path=xl/calcChain.xml><?xml version="1.0" encoding="utf-8"?>
<calcChain xmlns="http://schemas.openxmlformats.org/spreadsheetml/2006/main">
  <c r="F12" i="32" l="1"/>
  <c r="G12" i="32"/>
  <c r="H12" i="32"/>
  <c r="I12" i="32"/>
  <c r="J12" i="32"/>
  <c r="K12" i="32"/>
  <c r="L12" i="32"/>
  <c r="M12" i="32"/>
  <c r="E12" i="32"/>
  <c r="E119" i="32"/>
  <c r="E106" i="32"/>
  <c r="E99" i="32"/>
  <c r="E96" i="32"/>
  <c r="E93" i="32"/>
  <c r="E78" i="32"/>
  <c r="E75" i="32"/>
  <c r="E71" i="32"/>
  <c r="E66" i="32"/>
  <c r="E41" i="32"/>
  <c r="E20" i="32"/>
  <c r="E13" i="32"/>
  <c r="K106" i="32" l="1"/>
  <c r="L99" i="32"/>
  <c r="F96" i="32"/>
  <c r="G96" i="32"/>
  <c r="H96" i="32"/>
  <c r="I96" i="32"/>
  <c r="J96" i="32"/>
  <c r="K96" i="32"/>
  <c r="L96" i="32"/>
  <c r="M96" i="32"/>
  <c r="L66" i="32"/>
  <c r="L20" i="32"/>
  <c r="F119" i="32"/>
  <c r="G119" i="32"/>
  <c r="H119" i="32"/>
  <c r="I119" i="32"/>
  <c r="J119" i="32"/>
  <c r="K119" i="32"/>
  <c r="L119" i="32"/>
  <c r="M119" i="32"/>
  <c r="F106" i="32"/>
  <c r="G106" i="32"/>
  <c r="H106" i="32"/>
  <c r="I106" i="32"/>
  <c r="J106" i="32"/>
  <c r="L106" i="32"/>
  <c r="M106" i="32"/>
  <c r="F99" i="32"/>
  <c r="G99" i="32"/>
  <c r="H99" i="32"/>
  <c r="I99" i="32"/>
  <c r="J99" i="32"/>
  <c r="K99" i="32"/>
  <c r="M99" i="32"/>
  <c r="F93" i="32"/>
  <c r="G93" i="32"/>
  <c r="H93" i="32"/>
  <c r="I93" i="32"/>
  <c r="J93" i="32"/>
  <c r="K93" i="32"/>
  <c r="L93" i="32"/>
  <c r="M93" i="32"/>
  <c r="F78" i="32"/>
  <c r="G78" i="32"/>
  <c r="H78" i="32"/>
  <c r="I78" i="32"/>
  <c r="J78" i="32"/>
  <c r="K78" i="32"/>
  <c r="L78" i="32"/>
  <c r="M78" i="32"/>
  <c r="F75" i="32"/>
  <c r="G75" i="32"/>
  <c r="H75" i="32"/>
  <c r="I75" i="32"/>
  <c r="J75" i="32"/>
  <c r="K75" i="32"/>
  <c r="L75" i="32"/>
  <c r="M75" i="32"/>
  <c r="F71" i="32"/>
  <c r="G71" i="32"/>
  <c r="H71" i="32"/>
  <c r="I71" i="32"/>
  <c r="J71" i="32"/>
  <c r="K71" i="32"/>
  <c r="L71" i="32"/>
  <c r="M71" i="32"/>
  <c r="F66" i="32"/>
  <c r="G66" i="32"/>
  <c r="H66" i="32"/>
  <c r="I66" i="32"/>
  <c r="J66" i="32"/>
  <c r="K66" i="32"/>
  <c r="M66" i="32"/>
  <c r="F41" i="32" l="1"/>
  <c r="G41" i="32"/>
  <c r="H41" i="32"/>
  <c r="I41" i="32"/>
  <c r="J41" i="32"/>
  <c r="K41" i="32"/>
  <c r="L41" i="32"/>
  <c r="M41" i="32"/>
  <c r="F20" i="32"/>
  <c r="G20" i="32"/>
  <c r="H20" i="32"/>
  <c r="I20" i="32"/>
  <c r="J20" i="32"/>
  <c r="K20" i="32"/>
  <c r="M20" i="32"/>
  <c r="F13" i="32"/>
  <c r="G13" i="32"/>
  <c r="H13" i="32"/>
  <c r="I13" i="32"/>
  <c r="J13" i="32"/>
  <c r="K13" i="32"/>
  <c r="L13" i="32"/>
  <c r="M13" i="32"/>
  <c r="E121" i="32"/>
  <c r="E122" i="32"/>
  <c r="E120" i="32"/>
  <c r="E107" i="32"/>
  <c r="E101" i="32"/>
  <c r="E102" i="32"/>
  <c r="E103" i="32"/>
  <c r="E104" i="32"/>
  <c r="E105" i="32"/>
  <c r="E100" i="32"/>
  <c r="E98" i="32"/>
  <c r="E97" i="32"/>
  <c r="E95" i="32"/>
  <c r="E94" i="32"/>
  <c r="E79" i="32"/>
  <c r="E80" i="32"/>
  <c r="E77" i="32"/>
  <c r="E76" i="32"/>
  <c r="E73" i="32"/>
  <c r="E74" i="32"/>
  <c r="E72" i="32"/>
  <c r="E68" i="32"/>
  <c r="E69" i="32"/>
  <c r="E70" i="32"/>
  <c r="E67" i="32"/>
  <c r="E52" i="32"/>
  <c r="E53" i="32"/>
  <c r="E51" i="32"/>
  <c r="E42" i="32"/>
  <c r="E43" i="32"/>
  <c r="E44" i="32"/>
  <c r="E45" i="32"/>
  <c r="E46" i="32"/>
  <c r="E47" i="32"/>
  <c r="E48" i="32"/>
  <c r="E49" i="32"/>
  <c r="E50" i="32"/>
  <c r="E39" i="32"/>
  <c r="E40" i="32"/>
  <c r="E22" i="32"/>
  <c r="E23" i="32"/>
  <c r="E24" i="32"/>
  <c r="E25" i="32"/>
  <c r="E26" i="32"/>
  <c r="E27" i="32"/>
  <c r="E21" i="32"/>
  <c r="E15" i="32"/>
  <c r="E16" i="32"/>
  <c r="E17" i="32"/>
  <c r="E18" i="32"/>
  <c r="E19" i="32"/>
  <c r="E14" i="32"/>
</calcChain>
</file>

<file path=xl/sharedStrings.xml><?xml version="1.0" encoding="utf-8"?>
<sst xmlns="http://schemas.openxmlformats.org/spreadsheetml/2006/main" count="337" uniqueCount="172">
  <si>
    <t>รวม</t>
  </si>
  <si>
    <t>Total</t>
  </si>
  <si>
    <t xml:space="preserve">ตาราง   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</si>
  <si>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</si>
  <si>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</si>
  <si>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</si>
  <si>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</si>
  <si>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</si>
  <si>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</si>
  <si>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</si>
  <si>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</si>
  <si>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</si>
  <si>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</si>
  <si>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</si>
  <si>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</si>
  <si>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</si>
  <si>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</si>
  <si>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</si>
  <si>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</si>
  <si>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</si>
  <si>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</si>
  <si>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</si>
  <si>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Nong Don</t>
  </si>
  <si>
    <t>Fees and fines</t>
  </si>
  <si>
    <t xml:space="preserve">TABLE </t>
  </si>
  <si>
    <t>(พันบาท  Thousand Baht)</t>
  </si>
  <si>
    <t>รายจ่ายเพื่อ</t>
  </si>
  <si>
    <t>ค่าปรับ</t>
  </si>
  <si>
    <t>Public</t>
  </si>
  <si>
    <t>การดำเนินงาน</t>
  </si>
  <si>
    <t>utilities</t>
  </si>
  <si>
    <t>of operations</t>
  </si>
  <si>
    <t>expenditure</t>
  </si>
  <si>
    <t>อำเภอเมืองสระบุรี</t>
  </si>
  <si>
    <t>อำเภอแก่งคอย</t>
  </si>
  <si>
    <t>Kaeng Khoi District</t>
  </si>
  <si>
    <t>อำเภอหนองแค</t>
  </si>
  <si>
    <t>Nong Khae District</t>
  </si>
  <si>
    <t>อำเภอวิหารแดง</t>
  </si>
  <si>
    <t>Wihan Daeng District</t>
  </si>
  <si>
    <t>อำเภอหนองแซง</t>
  </si>
  <si>
    <t>Nong Saeng District</t>
  </si>
  <si>
    <t>อำเภอบ้านหมอ</t>
  </si>
  <si>
    <t>Ban Mo District</t>
  </si>
  <si>
    <t>อำเภอหนองโดน</t>
  </si>
  <si>
    <t>Nong Don District</t>
  </si>
  <si>
    <t>อำเภอพระพุทธบาท</t>
  </si>
  <si>
    <t>Phra Phutthabat District</t>
  </si>
  <si>
    <t>อำเภอเสาไห้</t>
  </si>
  <si>
    <t>Sao Hai District</t>
  </si>
  <si>
    <t>อำเภอมวกเหล็ก</t>
  </si>
  <si>
    <t>Muak Lek District</t>
  </si>
  <si>
    <t>อำเภอวังม่วง</t>
  </si>
  <si>
    <t>Wang Muang District</t>
  </si>
  <si>
    <t>อำเภอเฉลิมพระเกียรติ</t>
  </si>
  <si>
    <t>Actual Revenue and Expenditure of Subdistrict Administration Organization by Type, district and Subdistrict</t>
  </si>
  <si>
    <t xml:space="preserve">                  อำเภอ/                     </t>
  </si>
  <si>
    <t xml:space="preserve">District/Subdistrict </t>
  </si>
  <si>
    <t xml:space="preserve"> องค์การบริหารส่วนตำบล</t>
  </si>
  <si>
    <t>Muang Saraburi District</t>
  </si>
  <si>
    <t>อบต.โคกสว่าง</t>
  </si>
  <si>
    <t>Kok Sa Wang</t>
  </si>
  <si>
    <t>อบต.ดาวเรือง</t>
  </si>
  <si>
    <t>Daw Ruang</t>
  </si>
  <si>
    <t>อบต.ตลิ่งชัน</t>
  </si>
  <si>
    <t>Ta Ling Chun</t>
  </si>
  <si>
    <t>อบต.หนองโน</t>
  </si>
  <si>
    <t>Nong No</t>
  </si>
  <si>
    <t>อบต.หนองปลาไหล</t>
  </si>
  <si>
    <t>NongPla Lhai</t>
  </si>
  <si>
    <t>อบต.หนองยาว</t>
  </si>
  <si>
    <t xml:space="preserve">Nong Yaw </t>
  </si>
  <si>
    <t>อบต.ชะอม</t>
  </si>
  <si>
    <t>Cha Om</t>
  </si>
  <si>
    <t>อบต.ชำผักแพรว</t>
  </si>
  <si>
    <t>Chum Pak Paew</t>
  </si>
  <si>
    <t>อบต.ตาลเดี่ยว</t>
  </si>
  <si>
    <t>Tan Daiw</t>
  </si>
  <si>
    <t>อบต.เตาปูน</t>
  </si>
  <si>
    <t>Tao Poon</t>
  </si>
  <si>
    <t>อบต.ท่าคล้อ</t>
  </si>
  <si>
    <t xml:space="preserve">     Tha kar</t>
  </si>
  <si>
    <t>อบต.ท่าตูม</t>
  </si>
  <si>
    <t>Tha Toom</t>
  </si>
  <si>
    <t>อบต.ท่ามะปราง</t>
  </si>
  <si>
    <t>Tha Ma Prang</t>
  </si>
  <si>
    <t>อบต.สองคอน</t>
  </si>
  <si>
    <t>Song Khon</t>
  </si>
  <si>
    <t>อบต.หินซ้อน</t>
  </si>
  <si>
    <t>Hin Son</t>
  </si>
  <si>
    <t>อบต.โคกตูม</t>
  </si>
  <si>
    <t>Kok Tum</t>
  </si>
  <si>
    <t>อบต.โคกแย้</t>
  </si>
  <si>
    <t>Kok Yae</t>
  </si>
  <si>
    <t>อบต.บัวลอย</t>
  </si>
  <si>
    <t>Bau Loi</t>
  </si>
  <si>
    <t>อบต.หนองแขม</t>
  </si>
  <si>
    <t>Nong Kham</t>
  </si>
  <si>
    <t>อบต.หนองไข่น้ำ</t>
  </si>
  <si>
    <t>Nong Khai Nam</t>
  </si>
  <si>
    <t>อบต.หนองจรเข้</t>
  </si>
  <si>
    <t>Nong Jo Ra Khe</t>
  </si>
  <si>
    <t>อบต.หนองจิก</t>
  </si>
  <si>
    <t>Nong Jig</t>
  </si>
  <si>
    <t>อบต.หนองนาก</t>
  </si>
  <si>
    <t>Nong Nak</t>
  </si>
  <si>
    <t>อบต.หนองปลาหมอ</t>
  </si>
  <si>
    <t>Nong Pla Mo</t>
  </si>
  <si>
    <t>อบต.หนองปลิง</t>
  </si>
  <si>
    <t>Nong Pling</t>
  </si>
  <si>
    <t>อบต.หนองโรง</t>
  </si>
  <si>
    <t>Nong Rong</t>
  </si>
  <si>
    <t>อบต.ห้วยขมิ้น</t>
  </si>
  <si>
    <t>Huai Kha Min</t>
  </si>
  <si>
    <t>อบต.คลองเรือ</t>
  </si>
  <si>
    <t>Khlang Rua</t>
  </si>
  <si>
    <t>อบต.วิหารแดง</t>
  </si>
  <si>
    <t>Wi Han Daeng</t>
  </si>
  <si>
    <t>อบต.หนองสรวง</t>
  </si>
  <si>
    <t>Nong Suang</t>
  </si>
  <si>
    <t>อบต.หนองหมู</t>
  </si>
  <si>
    <t>Nong Mu</t>
  </si>
  <si>
    <t>อบต.ไก่เส่า</t>
  </si>
  <si>
    <t>Kai Sao</t>
  </si>
  <si>
    <t>อบต.โคกสะอาด</t>
  </si>
  <si>
    <t>Kok Sa Aod</t>
  </si>
  <si>
    <t>อบต.ม่วงหวาน</t>
  </si>
  <si>
    <t>Muang Whan</t>
  </si>
  <si>
    <t>อบต.โคกใหญ่</t>
  </si>
  <si>
    <t>Kok Yai</t>
  </si>
  <si>
    <t>อบต.ไผ่ขวาง</t>
  </si>
  <si>
    <t>Pi Khwang</t>
  </si>
  <si>
    <t>อบต.บ้านกลับ</t>
  </si>
  <si>
    <t>BanKlap</t>
  </si>
  <si>
    <t>อบต.หนองโดน</t>
  </si>
  <si>
    <t>อบต.เขาวง</t>
  </si>
  <si>
    <t>Khar Wong</t>
  </si>
  <si>
    <t>อบต.พุคำจาน</t>
  </si>
  <si>
    <t>Phu Kham Chan</t>
  </si>
  <si>
    <t>อบต.ช้างไทยงาม</t>
  </si>
  <si>
    <t>Chang Thai Ngam</t>
  </si>
  <si>
    <t>อบต.บ้านยาง</t>
  </si>
  <si>
    <t>Ban Yang</t>
  </si>
  <si>
    <t>อบต.ซับสนุ่น</t>
  </si>
  <si>
    <t>Sub Sa Nun</t>
  </si>
  <si>
    <t>อบต.มวกเหล็ก</t>
  </si>
  <si>
    <t xml:space="preserve">Muak Lek </t>
  </si>
  <si>
    <t>อบต.มิตรภาพ</t>
  </si>
  <si>
    <t>Mit Tra Phap</t>
  </si>
  <si>
    <t>อบต.ลำพญากลาง</t>
  </si>
  <si>
    <t>Lum Pa Ya Klang</t>
  </si>
  <si>
    <t>อบต.ลำสมพุง</t>
  </si>
  <si>
    <t>Lum Som Pung</t>
  </si>
  <si>
    <t>อบต.หนองย่างเสือ</t>
  </si>
  <si>
    <t>Nong Yang Sua</t>
  </si>
  <si>
    <t>อบต.วังม่วง</t>
  </si>
  <si>
    <t xml:space="preserve">Wang Muang </t>
  </si>
  <si>
    <t>Chaloerm Phra Kiet District</t>
  </si>
  <si>
    <t>อบต.เขาดินพัฒนา</t>
  </si>
  <si>
    <t>Khau Din Pud Ta Na</t>
  </si>
  <si>
    <t>อบต.ผึ้งรวง</t>
  </si>
  <si>
    <t>Peng Ruang</t>
  </si>
  <si>
    <t>อบต.ห้วยบง</t>
  </si>
  <si>
    <t>Huai Bong</t>
  </si>
  <si>
    <t xml:space="preserve">      ที่มา:  สำนักงานท้องถิ่นจังหวัดสระบุรี</t>
  </si>
  <si>
    <t xml:space="preserve">  Source:  Saraburi Provincial Local Office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</si>
  <si>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</si>
  <si>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Administration Organization: 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</si>
  <si>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</si>
  <si>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Administration Organization: Fiscal Year 2016 (Cont.)</t>
  </si>
  <si>
    <t>รายได้</t>
  </si>
  <si>
    <t>ยอดรวม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</si>
</sst>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1" formatCode="\ \ \ \ \ @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6" xfId="0" applyFont="1" applyBorder="1" applyAlignment="1">
      <alignment horizontal="center"/>
    </xf>
    <xf numFmtId="0" fontId="5" fillId="0" borderId="2" xfId="2" applyFont="1" applyBorder="1" applyAlignment="1">
      <alignment horizontal="center" shrinkToFit="1"/>
    </xf>
    <xf numFmtId="191" fontId="5" fillId="0" borderId="0" xfId="0" applyNumberFormat="1" applyFont="1" applyBorder="1"/>
    <xf numFmtId="0" fontId="4" fillId="0" borderId="0" xfId="0" applyFont="1" applyAlignment="1">
      <alignment horizontal="left"/>
    </xf>
    <xf numFmtId="0" fontId="1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3" fillId="0" borderId="5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91" fontId="5" fillId="0" borderId="0" xfId="0" applyNumberFormat="1" applyFont="1" applyBorder="1" applyAlignment="1">
      <alignment horizontal="left"/>
    </xf>
    <xf numFmtId="4" fontId="4" fillId="0" borderId="0" xfId="3" applyNumberFormat="1" applyFont="1" applyFill="1" applyBorder="1" applyAlignment="1">
      <alignment horizontal="right"/>
    </xf>
    <xf numFmtId="191" fontId="5" fillId="0" borderId="0" xfId="0" applyNumberFormat="1" applyFont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NumberFormat="1" applyFont="1" applyBorder="1" applyAlignment="1"/>
    <xf numFmtId="191" fontId="5" fillId="0" borderId="0" xfId="0" applyNumberFormat="1" applyFont="1" applyAlignment="1">
      <alignment horizontal="left" vertical="center"/>
    </xf>
    <xf numFmtId="4" fontId="4" fillId="0" borderId="0" xfId="0" applyNumberFormat="1" applyFont="1"/>
    <xf numFmtId="0" fontId="6" fillId="0" borderId="0" xfId="0" applyNumberFormat="1" applyFont="1" applyBorder="1" applyAlignment="1">
      <alignment horizontal="left"/>
    </xf>
    <xf numFmtId="19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shrinkToFit="1"/>
    </xf>
    <xf numFmtId="43" fontId="5" fillId="0" borderId="3" xfId="3" applyNumberFormat="1" applyFont="1" applyBorder="1" applyAlignment="1">
      <alignment horizontal="right"/>
    </xf>
    <xf numFmtId="43" fontId="5" fillId="0" borderId="3" xfId="3" applyNumberFormat="1" applyFont="1" applyBorder="1"/>
    <xf numFmtId="43" fontId="5" fillId="0" borderId="3" xfId="0" applyNumberFormat="1" applyFont="1" applyBorder="1" applyAlignment="1">
      <alignment horizontal="right"/>
    </xf>
    <xf numFmtId="43" fontId="9" fillId="0" borderId="3" xfId="3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3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43" fontId="5" fillId="0" borderId="0" xfId="3" applyNumberFormat="1" applyFont="1" applyBorder="1"/>
    <xf numFmtId="43" fontId="5" fillId="0" borderId="0" xfId="3" applyNumberFormat="1" applyFont="1" applyBorder="1" applyAlignment="1">
      <alignment horizontal="right"/>
    </xf>
    <xf numFmtId="43" fontId="5" fillId="0" borderId="0" xfId="0" applyNumberFormat="1" applyFont="1" applyBorder="1" applyAlignment="1">
      <alignment horizontal="right"/>
    </xf>
    <xf numFmtId="43" fontId="6" fillId="0" borderId="3" xfId="0" applyNumberFormat="1" applyFont="1" applyBorder="1" applyAlignment="1">
      <alignment horizontal="left"/>
    </xf>
    <xf numFmtId="43" fontId="6" fillId="0" borderId="3" xfId="3" applyNumberFormat="1" applyFont="1" applyBorder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3" fontId="6" fillId="0" borderId="3" xfId="0" applyNumberFormat="1" applyFont="1" applyBorder="1"/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Normal" xfId="0" builtinId="0"/>
    <cellStyle name="เครื่องหมายจุลภาค 2" xfId="1"/>
    <cellStyle name="เครื่องหมายจุลภาค 2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5"/>
  <sheetViews>
    <sheetView showGridLines="0" tabSelected="1" zoomScale="90" zoomScaleNormal="90" workbookViewId="0">
      <selection activeCell="S10" sqref="S10"/>
    </sheetView>
  </sheetViews>
  <sheetFormatPr defaultRowHeight="18.75" x14ac:dyDescent="0.3"/>
  <cols>
    <col min="1" max="1" width="1.7109375" style="6" customWidth="1"/>
    <col min="2" max="2" width="6.28515625" style="6" customWidth="1"/>
    <col min="3" max="3" width="4.5703125" style="6" customWidth="1"/>
    <col min="4" max="4" width="8.42578125" style="6" customWidth="1"/>
    <col min="5" max="6" width="12.7109375" style="6" customWidth="1"/>
    <col min="7" max="8" width="11.5703125" style="6" customWidth="1"/>
    <col min="9" max="9" width="11.7109375" style="6" customWidth="1"/>
    <col min="10" max="10" width="11.5703125" style="6" customWidth="1"/>
    <col min="11" max="11" width="11.7109375" style="6" customWidth="1"/>
    <col min="12" max="12" width="12.140625" style="6" customWidth="1"/>
    <col min="13" max="13" width="12.7109375" style="6" customWidth="1"/>
    <col min="14" max="14" width="1.42578125" style="6" customWidth="1"/>
    <col min="15" max="15" width="19.85546875" style="6" customWidth="1"/>
    <col min="16" max="16" width="17.28515625" style="6" customWidth="1"/>
    <col min="17" max="253" width="9.140625" style="6"/>
    <col min="254" max="254" width="1.7109375" style="6" customWidth="1"/>
    <col min="255" max="255" width="6.28515625" style="6" customWidth="1"/>
    <col min="256" max="256" width="4.5703125" style="6" customWidth="1"/>
    <col min="257" max="257" width="8.42578125" style="6" customWidth="1"/>
    <col min="258" max="258" width="8.5703125" style="6" customWidth="1"/>
    <col min="259" max="259" width="9.85546875" style="6" customWidth="1"/>
    <col min="260" max="260" width="10.85546875" style="6" customWidth="1"/>
    <col min="261" max="261" width="8.5703125" style="6" customWidth="1"/>
    <col min="262" max="262" width="10.140625" style="6" customWidth="1"/>
    <col min="263" max="263" width="10.28515625" style="6" customWidth="1"/>
    <col min="264" max="264" width="10" style="6" customWidth="1"/>
    <col min="265" max="265" width="10.7109375" style="6" customWidth="1"/>
    <col min="266" max="266" width="9.42578125" style="6" customWidth="1"/>
    <col min="267" max="267" width="10.140625" style="6" customWidth="1"/>
    <col min="268" max="268" width="11.5703125" style="6" customWidth="1"/>
    <col min="269" max="269" width="10.28515625" style="6" customWidth="1"/>
    <col min="270" max="270" width="1.42578125" style="6" customWidth="1"/>
    <col min="271" max="271" width="19.85546875" style="6" customWidth="1"/>
    <col min="272" max="272" width="17.28515625" style="6" customWidth="1"/>
    <col min="273" max="509" width="9.140625" style="6"/>
    <col min="510" max="510" width="1.7109375" style="6" customWidth="1"/>
    <col min="511" max="511" width="6.28515625" style="6" customWidth="1"/>
    <col min="512" max="512" width="4.5703125" style="6" customWidth="1"/>
    <col min="513" max="513" width="8.42578125" style="6" customWidth="1"/>
    <col min="514" max="514" width="8.5703125" style="6" customWidth="1"/>
    <col min="515" max="515" width="9.85546875" style="6" customWidth="1"/>
    <col min="516" max="516" width="10.85546875" style="6" customWidth="1"/>
    <col min="517" max="517" width="8.5703125" style="6" customWidth="1"/>
    <col min="518" max="518" width="10.140625" style="6" customWidth="1"/>
    <col min="519" max="519" width="10.28515625" style="6" customWidth="1"/>
    <col min="520" max="520" width="10" style="6" customWidth="1"/>
    <col min="521" max="521" width="10.7109375" style="6" customWidth="1"/>
    <col min="522" max="522" width="9.42578125" style="6" customWidth="1"/>
    <col min="523" max="523" width="10.140625" style="6" customWidth="1"/>
    <col min="524" max="524" width="11.5703125" style="6" customWidth="1"/>
    <col min="525" max="525" width="10.28515625" style="6" customWidth="1"/>
    <col min="526" max="526" width="1.42578125" style="6" customWidth="1"/>
    <col min="527" max="527" width="19.85546875" style="6" customWidth="1"/>
    <col min="528" max="528" width="17.28515625" style="6" customWidth="1"/>
    <col min="529" max="765" width="9.140625" style="6"/>
    <col min="766" max="766" width="1.7109375" style="6" customWidth="1"/>
    <col min="767" max="767" width="6.28515625" style="6" customWidth="1"/>
    <col min="768" max="768" width="4.5703125" style="6" customWidth="1"/>
    <col min="769" max="769" width="8.42578125" style="6" customWidth="1"/>
    <col min="770" max="770" width="8.5703125" style="6" customWidth="1"/>
    <col min="771" max="771" width="9.85546875" style="6" customWidth="1"/>
    <col min="772" max="772" width="10.85546875" style="6" customWidth="1"/>
    <col min="773" max="773" width="8.5703125" style="6" customWidth="1"/>
    <col min="774" max="774" width="10.140625" style="6" customWidth="1"/>
    <col min="775" max="775" width="10.28515625" style="6" customWidth="1"/>
    <col min="776" max="776" width="10" style="6" customWidth="1"/>
    <col min="777" max="777" width="10.7109375" style="6" customWidth="1"/>
    <col min="778" max="778" width="9.42578125" style="6" customWidth="1"/>
    <col min="779" max="779" width="10.140625" style="6" customWidth="1"/>
    <col min="780" max="780" width="11.5703125" style="6" customWidth="1"/>
    <col min="781" max="781" width="10.28515625" style="6" customWidth="1"/>
    <col min="782" max="782" width="1.42578125" style="6" customWidth="1"/>
    <col min="783" max="783" width="19.85546875" style="6" customWidth="1"/>
    <col min="784" max="784" width="17.28515625" style="6" customWidth="1"/>
    <col min="785" max="1021" width="9.140625" style="6"/>
    <col min="1022" max="1022" width="1.7109375" style="6" customWidth="1"/>
    <col min="1023" max="1023" width="6.28515625" style="6" customWidth="1"/>
    <col min="1024" max="1024" width="4.5703125" style="6" customWidth="1"/>
    <col min="1025" max="1025" width="8.42578125" style="6" customWidth="1"/>
    <col min="1026" max="1026" width="8.5703125" style="6" customWidth="1"/>
    <col min="1027" max="1027" width="9.85546875" style="6" customWidth="1"/>
    <col min="1028" max="1028" width="10.85546875" style="6" customWidth="1"/>
    <col min="1029" max="1029" width="8.5703125" style="6" customWidth="1"/>
    <col min="1030" max="1030" width="10.140625" style="6" customWidth="1"/>
    <col min="1031" max="1031" width="10.28515625" style="6" customWidth="1"/>
    <col min="1032" max="1032" width="10" style="6" customWidth="1"/>
    <col min="1033" max="1033" width="10.7109375" style="6" customWidth="1"/>
    <col min="1034" max="1034" width="9.42578125" style="6" customWidth="1"/>
    <col min="1035" max="1035" width="10.140625" style="6" customWidth="1"/>
    <col min="1036" max="1036" width="11.5703125" style="6" customWidth="1"/>
    <col min="1037" max="1037" width="10.28515625" style="6" customWidth="1"/>
    <col min="1038" max="1038" width="1.42578125" style="6" customWidth="1"/>
    <col min="1039" max="1039" width="19.85546875" style="6" customWidth="1"/>
    <col min="1040" max="1040" width="17.28515625" style="6" customWidth="1"/>
    <col min="1041" max="1277" width="9.140625" style="6"/>
    <col min="1278" max="1278" width="1.7109375" style="6" customWidth="1"/>
    <col min="1279" max="1279" width="6.28515625" style="6" customWidth="1"/>
    <col min="1280" max="1280" width="4.5703125" style="6" customWidth="1"/>
    <col min="1281" max="1281" width="8.42578125" style="6" customWidth="1"/>
    <col min="1282" max="1282" width="8.5703125" style="6" customWidth="1"/>
    <col min="1283" max="1283" width="9.85546875" style="6" customWidth="1"/>
    <col min="1284" max="1284" width="10.85546875" style="6" customWidth="1"/>
    <col min="1285" max="1285" width="8.5703125" style="6" customWidth="1"/>
    <col min="1286" max="1286" width="10.140625" style="6" customWidth="1"/>
    <col min="1287" max="1287" width="10.28515625" style="6" customWidth="1"/>
    <col min="1288" max="1288" width="10" style="6" customWidth="1"/>
    <col min="1289" max="1289" width="10.7109375" style="6" customWidth="1"/>
    <col min="1290" max="1290" width="9.42578125" style="6" customWidth="1"/>
    <col min="1291" max="1291" width="10.140625" style="6" customWidth="1"/>
    <col min="1292" max="1292" width="11.5703125" style="6" customWidth="1"/>
    <col min="1293" max="1293" width="10.28515625" style="6" customWidth="1"/>
    <col min="1294" max="1294" width="1.42578125" style="6" customWidth="1"/>
    <col min="1295" max="1295" width="19.85546875" style="6" customWidth="1"/>
    <col min="1296" max="1296" width="17.28515625" style="6" customWidth="1"/>
    <col min="1297" max="1533" width="9.140625" style="6"/>
    <col min="1534" max="1534" width="1.7109375" style="6" customWidth="1"/>
    <col min="1535" max="1535" width="6.28515625" style="6" customWidth="1"/>
    <col min="1536" max="1536" width="4.5703125" style="6" customWidth="1"/>
    <col min="1537" max="1537" width="8.42578125" style="6" customWidth="1"/>
    <col min="1538" max="1538" width="8.5703125" style="6" customWidth="1"/>
    <col min="1539" max="1539" width="9.85546875" style="6" customWidth="1"/>
    <col min="1540" max="1540" width="10.85546875" style="6" customWidth="1"/>
    <col min="1541" max="1541" width="8.5703125" style="6" customWidth="1"/>
    <col min="1542" max="1542" width="10.140625" style="6" customWidth="1"/>
    <col min="1543" max="1543" width="10.28515625" style="6" customWidth="1"/>
    <col min="1544" max="1544" width="10" style="6" customWidth="1"/>
    <col min="1545" max="1545" width="10.7109375" style="6" customWidth="1"/>
    <col min="1546" max="1546" width="9.42578125" style="6" customWidth="1"/>
    <col min="1547" max="1547" width="10.140625" style="6" customWidth="1"/>
    <col min="1548" max="1548" width="11.5703125" style="6" customWidth="1"/>
    <col min="1549" max="1549" width="10.28515625" style="6" customWidth="1"/>
    <col min="1550" max="1550" width="1.42578125" style="6" customWidth="1"/>
    <col min="1551" max="1551" width="19.85546875" style="6" customWidth="1"/>
    <col min="1552" max="1552" width="17.28515625" style="6" customWidth="1"/>
    <col min="1553" max="1789" width="9.140625" style="6"/>
    <col min="1790" max="1790" width="1.7109375" style="6" customWidth="1"/>
    <col min="1791" max="1791" width="6.28515625" style="6" customWidth="1"/>
    <col min="1792" max="1792" width="4.5703125" style="6" customWidth="1"/>
    <col min="1793" max="1793" width="8.42578125" style="6" customWidth="1"/>
    <col min="1794" max="1794" width="8.5703125" style="6" customWidth="1"/>
    <col min="1795" max="1795" width="9.85546875" style="6" customWidth="1"/>
    <col min="1796" max="1796" width="10.85546875" style="6" customWidth="1"/>
    <col min="1797" max="1797" width="8.5703125" style="6" customWidth="1"/>
    <col min="1798" max="1798" width="10.140625" style="6" customWidth="1"/>
    <col min="1799" max="1799" width="10.28515625" style="6" customWidth="1"/>
    <col min="1800" max="1800" width="10" style="6" customWidth="1"/>
    <col min="1801" max="1801" width="10.7109375" style="6" customWidth="1"/>
    <col min="1802" max="1802" width="9.42578125" style="6" customWidth="1"/>
    <col min="1803" max="1803" width="10.140625" style="6" customWidth="1"/>
    <col min="1804" max="1804" width="11.5703125" style="6" customWidth="1"/>
    <col min="1805" max="1805" width="10.28515625" style="6" customWidth="1"/>
    <col min="1806" max="1806" width="1.42578125" style="6" customWidth="1"/>
    <col min="1807" max="1807" width="19.85546875" style="6" customWidth="1"/>
    <col min="1808" max="1808" width="17.28515625" style="6" customWidth="1"/>
    <col min="1809" max="2045" width="9.140625" style="6"/>
    <col min="2046" max="2046" width="1.7109375" style="6" customWidth="1"/>
    <col min="2047" max="2047" width="6.28515625" style="6" customWidth="1"/>
    <col min="2048" max="2048" width="4.5703125" style="6" customWidth="1"/>
    <col min="2049" max="2049" width="8.42578125" style="6" customWidth="1"/>
    <col min="2050" max="2050" width="8.5703125" style="6" customWidth="1"/>
    <col min="2051" max="2051" width="9.85546875" style="6" customWidth="1"/>
    <col min="2052" max="2052" width="10.85546875" style="6" customWidth="1"/>
    <col min="2053" max="2053" width="8.5703125" style="6" customWidth="1"/>
    <col min="2054" max="2054" width="10.140625" style="6" customWidth="1"/>
    <col min="2055" max="2055" width="10.28515625" style="6" customWidth="1"/>
    <col min="2056" max="2056" width="10" style="6" customWidth="1"/>
    <col min="2057" max="2057" width="10.7109375" style="6" customWidth="1"/>
    <col min="2058" max="2058" width="9.42578125" style="6" customWidth="1"/>
    <col min="2059" max="2059" width="10.140625" style="6" customWidth="1"/>
    <col min="2060" max="2060" width="11.5703125" style="6" customWidth="1"/>
    <col min="2061" max="2061" width="10.28515625" style="6" customWidth="1"/>
    <col min="2062" max="2062" width="1.42578125" style="6" customWidth="1"/>
    <col min="2063" max="2063" width="19.85546875" style="6" customWidth="1"/>
    <col min="2064" max="2064" width="17.28515625" style="6" customWidth="1"/>
    <col min="2065" max="2301" width="9.140625" style="6"/>
    <col min="2302" max="2302" width="1.7109375" style="6" customWidth="1"/>
    <col min="2303" max="2303" width="6.28515625" style="6" customWidth="1"/>
    <col min="2304" max="2304" width="4.5703125" style="6" customWidth="1"/>
    <col min="2305" max="2305" width="8.42578125" style="6" customWidth="1"/>
    <col min="2306" max="2306" width="8.5703125" style="6" customWidth="1"/>
    <col min="2307" max="2307" width="9.85546875" style="6" customWidth="1"/>
    <col min="2308" max="2308" width="10.85546875" style="6" customWidth="1"/>
    <col min="2309" max="2309" width="8.5703125" style="6" customWidth="1"/>
    <col min="2310" max="2310" width="10.140625" style="6" customWidth="1"/>
    <col min="2311" max="2311" width="10.28515625" style="6" customWidth="1"/>
    <col min="2312" max="2312" width="10" style="6" customWidth="1"/>
    <col min="2313" max="2313" width="10.7109375" style="6" customWidth="1"/>
    <col min="2314" max="2314" width="9.42578125" style="6" customWidth="1"/>
    <col min="2315" max="2315" width="10.140625" style="6" customWidth="1"/>
    <col min="2316" max="2316" width="11.5703125" style="6" customWidth="1"/>
    <col min="2317" max="2317" width="10.28515625" style="6" customWidth="1"/>
    <col min="2318" max="2318" width="1.42578125" style="6" customWidth="1"/>
    <col min="2319" max="2319" width="19.85546875" style="6" customWidth="1"/>
    <col min="2320" max="2320" width="17.28515625" style="6" customWidth="1"/>
    <col min="2321" max="2557" width="9.140625" style="6"/>
    <col min="2558" max="2558" width="1.7109375" style="6" customWidth="1"/>
    <col min="2559" max="2559" width="6.28515625" style="6" customWidth="1"/>
    <col min="2560" max="2560" width="4.5703125" style="6" customWidth="1"/>
    <col min="2561" max="2561" width="8.42578125" style="6" customWidth="1"/>
    <col min="2562" max="2562" width="8.5703125" style="6" customWidth="1"/>
    <col min="2563" max="2563" width="9.85546875" style="6" customWidth="1"/>
    <col min="2564" max="2564" width="10.85546875" style="6" customWidth="1"/>
    <col min="2565" max="2565" width="8.5703125" style="6" customWidth="1"/>
    <col min="2566" max="2566" width="10.140625" style="6" customWidth="1"/>
    <col min="2567" max="2567" width="10.28515625" style="6" customWidth="1"/>
    <col min="2568" max="2568" width="10" style="6" customWidth="1"/>
    <col min="2569" max="2569" width="10.7109375" style="6" customWidth="1"/>
    <col min="2570" max="2570" width="9.42578125" style="6" customWidth="1"/>
    <col min="2571" max="2571" width="10.140625" style="6" customWidth="1"/>
    <col min="2572" max="2572" width="11.5703125" style="6" customWidth="1"/>
    <col min="2573" max="2573" width="10.28515625" style="6" customWidth="1"/>
    <col min="2574" max="2574" width="1.42578125" style="6" customWidth="1"/>
    <col min="2575" max="2575" width="19.85546875" style="6" customWidth="1"/>
    <col min="2576" max="2576" width="17.28515625" style="6" customWidth="1"/>
    <col min="2577" max="2813" width="9.140625" style="6"/>
    <col min="2814" max="2814" width="1.7109375" style="6" customWidth="1"/>
    <col min="2815" max="2815" width="6.28515625" style="6" customWidth="1"/>
    <col min="2816" max="2816" width="4.5703125" style="6" customWidth="1"/>
    <col min="2817" max="2817" width="8.42578125" style="6" customWidth="1"/>
    <col min="2818" max="2818" width="8.5703125" style="6" customWidth="1"/>
    <col min="2819" max="2819" width="9.85546875" style="6" customWidth="1"/>
    <col min="2820" max="2820" width="10.85546875" style="6" customWidth="1"/>
    <col min="2821" max="2821" width="8.5703125" style="6" customWidth="1"/>
    <col min="2822" max="2822" width="10.140625" style="6" customWidth="1"/>
    <col min="2823" max="2823" width="10.28515625" style="6" customWidth="1"/>
    <col min="2824" max="2824" width="10" style="6" customWidth="1"/>
    <col min="2825" max="2825" width="10.7109375" style="6" customWidth="1"/>
    <col min="2826" max="2826" width="9.42578125" style="6" customWidth="1"/>
    <col min="2827" max="2827" width="10.140625" style="6" customWidth="1"/>
    <col min="2828" max="2828" width="11.5703125" style="6" customWidth="1"/>
    <col min="2829" max="2829" width="10.28515625" style="6" customWidth="1"/>
    <col min="2830" max="2830" width="1.42578125" style="6" customWidth="1"/>
    <col min="2831" max="2831" width="19.85546875" style="6" customWidth="1"/>
    <col min="2832" max="2832" width="17.28515625" style="6" customWidth="1"/>
    <col min="2833" max="3069" width="9.140625" style="6"/>
    <col min="3070" max="3070" width="1.7109375" style="6" customWidth="1"/>
    <col min="3071" max="3071" width="6.28515625" style="6" customWidth="1"/>
    <col min="3072" max="3072" width="4.5703125" style="6" customWidth="1"/>
    <col min="3073" max="3073" width="8.42578125" style="6" customWidth="1"/>
    <col min="3074" max="3074" width="8.5703125" style="6" customWidth="1"/>
    <col min="3075" max="3075" width="9.85546875" style="6" customWidth="1"/>
    <col min="3076" max="3076" width="10.85546875" style="6" customWidth="1"/>
    <col min="3077" max="3077" width="8.5703125" style="6" customWidth="1"/>
    <col min="3078" max="3078" width="10.140625" style="6" customWidth="1"/>
    <col min="3079" max="3079" width="10.28515625" style="6" customWidth="1"/>
    <col min="3080" max="3080" width="10" style="6" customWidth="1"/>
    <col min="3081" max="3081" width="10.7109375" style="6" customWidth="1"/>
    <col min="3082" max="3082" width="9.42578125" style="6" customWidth="1"/>
    <col min="3083" max="3083" width="10.140625" style="6" customWidth="1"/>
    <col min="3084" max="3084" width="11.5703125" style="6" customWidth="1"/>
    <col min="3085" max="3085" width="10.28515625" style="6" customWidth="1"/>
    <col min="3086" max="3086" width="1.42578125" style="6" customWidth="1"/>
    <col min="3087" max="3087" width="19.85546875" style="6" customWidth="1"/>
    <col min="3088" max="3088" width="17.28515625" style="6" customWidth="1"/>
    <col min="3089" max="3325" width="9.140625" style="6"/>
    <col min="3326" max="3326" width="1.7109375" style="6" customWidth="1"/>
    <col min="3327" max="3327" width="6.28515625" style="6" customWidth="1"/>
    <col min="3328" max="3328" width="4.5703125" style="6" customWidth="1"/>
    <col min="3329" max="3329" width="8.42578125" style="6" customWidth="1"/>
    <col min="3330" max="3330" width="8.5703125" style="6" customWidth="1"/>
    <col min="3331" max="3331" width="9.85546875" style="6" customWidth="1"/>
    <col min="3332" max="3332" width="10.85546875" style="6" customWidth="1"/>
    <col min="3333" max="3333" width="8.5703125" style="6" customWidth="1"/>
    <col min="3334" max="3334" width="10.140625" style="6" customWidth="1"/>
    <col min="3335" max="3335" width="10.28515625" style="6" customWidth="1"/>
    <col min="3336" max="3336" width="10" style="6" customWidth="1"/>
    <col min="3337" max="3337" width="10.7109375" style="6" customWidth="1"/>
    <col min="3338" max="3338" width="9.42578125" style="6" customWidth="1"/>
    <col min="3339" max="3339" width="10.140625" style="6" customWidth="1"/>
    <col min="3340" max="3340" width="11.5703125" style="6" customWidth="1"/>
    <col min="3341" max="3341" width="10.28515625" style="6" customWidth="1"/>
    <col min="3342" max="3342" width="1.42578125" style="6" customWidth="1"/>
    <col min="3343" max="3343" width="19.85546875" style="6" customWidth="1"/>
    <col min="3344" max="3344" width="17.28515625" style="6" customWidth="1"/>
    <col min="3345" max="3581" width="9.140625" style="6"/>
    <col min="3582" max="3582" width="1.7109375" style="6" customWidth="1"/>
    <col min="3583" max="3583" width="6.28515625" style="6" customWidth="1"/>
    <col min="3584" max="3584" width="4.5703125" style="6" customWidth="1"/>
    <col min="3585" max="3585" width="8.42578125" style="6" customWidth="1"/>
    <col min="3586" max="3586" width="8.5703125" style="6" customWidth="1"/>
    <col min="3587" max="3587" width="9.85546875" style="6" customWidth="1"/>
    <col min="3588" max="3588" width="10.85546875" style="6" customWidth="1"/>
    <col min="3589" max="3589" width="8.5703125" style="6" customWidth="1"/>
    <col min="3590" max="3590" width="10.140625" style="6" customWidth="1"/>
    <col min="3591" max="3591" width="10.28515625" style="6" customWidth="1"/>
    <col min="3592" max="3592" width="10" style="6" customWidth="1"/>
    <col min="3593" max="3593" width="10.7109375" style="6" customWidth="1"/>
    <col min="3594" max="3594" width="9.42578125" style="6" customWidth="1"/>
    <col min="3595" max="3595" width="10.140625" style="6" customWidth="1"/>
    <col min="3596" max="3596" width="11.5703125" style="6" customWidth="1"/>
    <col min="3597" max="3597" width="10.28515625" style="6" customWidth="1"/>
    <col min="3598" max="3598" width="1.42578125" style="6" customWidth="1"/>
    <col min="3599" max="3599" width="19.85546875" style="6" customWidth="1"/>
    <col min="3600" max="3600" width="17.28515625" style="6" customWidth="1"/>
    <col min="3601" max="3837" width="9.140625" style="6"/>
    <col min="3838" max="3838" width="1.7109375" style="6" customWidth="1"/>
    <col min="3839" max="3839" width="6.28515625" style="6" customWidth="1"/>
    <col min="3840" max="3840" width="4.5703125" style="6" customWidth="1"/>
    <col min="3841" max="3841" width="8.42578125" style="6" customWidth="1"/>
    <col min="3842" max="3842" width="8.5703125" style="6" customWidth="1"/>
    <col min="3843" max="3843" width="9.85546875" style="6" customWidth="1"/>
    <col min="3844" max="3844" width="10.85546875" style="6" customWidth="1"/>
    <col min="3845" max="3845" width="8.5703125" style="6" customWidth="1"/>
    <col min="3846" max="3846" width="10.140625" style="6" customWidth="1"/>
    <col min="3847" max="3847" width="10.28515625" style="6" customWidth="1"/>
    <col min="3848" max="3848" width="10" style="6" customWidth="1"/>
    <col min="3849" max="3849" width="10.7109375" style="6" customWidth="1"/>
    <col min="3850" max="3850" width="9.42578125" style="6" customWidth="1"/>
    <col min="3851" max="3851" width="10.140625" style="6" customWidth="1"/>
    <col min="3852" max="3852" width="11.5703125" style="6" customWidth="1"/>
    <col min="3853" max="3853" width="10.28515625" style="6" customWidth="1"/>
    <col min="3854" max="3854" width="1.42578125" style="6" customWidth="1"/>
    <col min="3855" max="3855" width="19.85546875" style="6" customWidth="1"/>
    <col min="3856" max="3856" width="17.28515625" style="6" customWidth="1"/>
    <col min="3857" max="4093" width="9.140625" style="6"/>
    <col min="4094" max="4094" width="1.7109375" style="6" customWidth="1"/>
    <col min="4095" max="4095" width="6.28515625" style="6" customWidth="1"/>
    <col min="4096" max="4096" width="4.5703125" style="6" customWidth="1"/>
    <col min="4097" max="4097" width="8.42578125" style="6" customWidth="1"/>
    <col min="4098" max="4098" width="8.5703125" style="6" customWidth="1"/>
    <col min="4099" max="4099" width="9.85546875" style="6" customWidth="1"/>
    <col min="4100" max="4100" width="10.85546875" style="6" customWidth="1"/>
    <col min="4101" max="4101" width="8.5703125" style="6" customWidth="1"/>
    <col min="4102" max="4102" width="10.140625" style="6" customWidth="1"/>
    <col min="4103" max="4103" width="10.28515625" style="6" customWidth="1"/>
    <col min="4104" max="4104" width="10" style="6" customWidth="1"/>
    <col min="4105" max="4105" width="10.7109375" style="6" customWidth="1"/>
    <col min="4106" max="4106" width="9.42578125" style="6" customWidth="1"/>
    <col min="4107" max="4107" width="10.140625" style="6" customWidth="1"/>
    <col min="4108" max="4108" width="11.5703125" style="6" customWidth="1"/>
    <col min="4109" max="4109" width="10.28515625" style="6" customWidth="1"/>
    <col min="4110" max="4110" width="1.42578125" style="6" customWidth="1"/>
    <col min="4111" max="4111" width="19.85546875" style="6" customWidth="1"/>
    <col min="4112" max="4112" width="17.28515625" style="6" customWidth="1"/>
    <col min="4113" max="4349" width="9.140625" style="6"/>
    <col min="4350" max="4350" width="1.7109375" style="6" customWidth="1"/>
    <col min="4351" max="4351" width="6.28515625" style="6" customWidth="1"/>
    <col min="4352" max="4352" width="4.5703125" style="6" customWidth="1"/>
    <col min="4353" max="4353" width="8.42578125" style="6" customWidth="1"/>
    <col min="4354" max="4354" width="8.5703125" style="6" customWidth="1"/>
    <col min="4355" max="4355" width="9.85546875" style="6" customWidth="1"/>
    <col min="4356" max="4356" width="10.85546875" style="6" customWidth="1"/>
    <col min="4357" max="4357" width="8.5703125" style="6" customWidth="1"/>
    <col min="4358" max="4358" width="10.140625" style="6" customWidth="1"/>
    <col min="4359" max="4359" width="10.28515625" style="6" customWidth="1"/>
    <col min="4360" max="4360" width="10" style="6" customWidth="1"/>
    <col min="4361" max="4361" width="10.7109375" style="6" customWidth="1"/>
    <col min="4362" max="4362" width="9.42578125" style="6" customWidth="1"/>
    <col min="4363" max="4363" width="10.140625" style="6" customWidth="1"/>
    <col min="4364" max="4364" width="11.5703125" style="6" customWidth="1"/>
    <col min="4365" max="4365" width="10.28515625" style="6" customWidth="1"/>
    <col min="4366" max="4366" width="1.42578125" style="6" customWidth="1"/>
    <col min="4367" max="4367" width="19.85546875" style="6" customWidth="1"/>
    <col min="4368" max="4368" width="17.28515625" style="6" customWidth="1"/>
    <col min="4369" max="4605" width="9.140625" style="6"/>
    <col min="4606" max="4606" width="1.7109375" style="6" customWidth="1"/>
    <col min="4607" max="4607" width="6.28515625" style="6" customWidth="1"/>
    <col min="4608" max="4608" width="4.5703125" style="6" customWidth="1"/>
    <col min="4609" max="4609" width="8.42578125" style="6" customWidth="1"/>
    <col min="4610" max="4610" width="8.5703125" style="6" customWidth="1"/>
    <col min="4611" max="4611" width="9.85546875" style="6" customWidth="1"/>
    <col min="4612" max="4612" width="10.85546875" style="6" customWidth="1"/>
    <col min="4613" max="4613" width="8.5703125" style="6" customWidth="1"/>
    <col min="4614" max="4614" width="10.140625" style="6" customWidth="1"/>
    <col min="4615" max="4615" width="10.28515625" style="6" customWidth="1"/>
    <col min="4616" max="4616" width="10" style="6" customWidth="1"/>
    <col min="4617" max="4617" width="10.7109375" style="6" customWidth="1"/>
    <col min="4618" max="4618" width="9.42578125" style="6" customWidth="1"/>
    <col min="4619" max="4619" width="10.140625" style="6" customWidth="1"/>
    <col min="4620" max="4620" width="11.5703125" style="6" customWidth="1"/>
    <col min="4621" max="4621" width="10.28515625" style="6" customWidth="1"/>
    <col min="4622" max="4622" width="1.42578125" style="6" customWidth="1"/>
    <col min="4623" max="4623" width="19.85546875" style="6" customWidth="1"/>
    <col min="4624" max="4624" width="17.28515625" style="6" customWidth="1"/>
    <col min="4625" max="4861" width="9.140625" style="6"/>
    <col min="4862" max="4862" width="1.7109375" style="6" customWidth="1"/>
    <col min="4863" max="4863" width="6.28515625" style="6" customWidth="1"/>
    <col min="4864" max="4864" width="4.5703125" style="6" customWidth="1"/>
    <col min="4865" max="4865" width="8.42578125" style="6" customWidth="1"/>
    <col min="4866" max="4866" width="8.5703125" style="6" customWidth="1"/>
    <col min="4867" max="4867" width="9.85546875" style="6" customWidth="1"/>
    <col min="4868" max="4868" width="10.85546875" style="6" customWidth="1"/>
    <col min="4869" max="4869" width="8.5703125" style="6" customWidth="1"/>
    <col min="4870" max="4870" width="10.140625" style="6" customWidth="1"/>
    <col min="4871" max="4871" width="10.28515625" style="6" customWidth="1"/>
    <col min="4872" max="4872" width="10" style="6" customWidth="1"/>
    <col min="4873" max="4873" width="10.7109375" style="6" customWidth="1"/>
    <col min="4874" max="4874" width="9.42578125" style="6" customWidth="1"/>
    <col min="4875" max="4875" width="10.140625" style="6" customWidth="1"/>
    <col min="4876" max="4876" width="11.5703125" style="6" customWidth="1"/>
    <col min="4877" max="4877" width="10.28515625" style="6" customWidth="1"/>
    <col min="4878" max="4878" width="1.42578125" style="6" customWidth="1"/>
    <col min="4879" max="4879" width="19.85546875" style="6" customWidth="1"/>
    <col min="4880" max="4880" width="17.28515625" style="6" customWidth="1"/>
    <col min="4881" max="5117" width="9.140625" style="6"/>
    <col min="5118" max="5118" width="1.7109375" style="6" customWidth="1"/>
    <col min="5119" max="5119" width="6.28515625" style="6" customWidth="1"/>
    <col min="5120" max="5120" width="4.5703125" style="6" customWidth="1"/>
    <col min="5121" max="5121" width="8.42578125" style="6" customWidth="1"/>
    <col min="5122" max="5122" width="8.5703125" style="6" customWidth="1"/>
    <col min="5123" max="5123" width="9.85546875" style="6" customWidth="1"/>
    <col min="5124" max="5124" width="10.85546875" style="6" customWidth="1"/>
    <col min="5125" max="5125" width="8.5703125" style="6" customWidth="1"/>
    <col min="5126" max="5126" width="10.140625" style="6" customWidth="1"/>
    <col min="5127" max="5127" width="10.28515625" style="6" customWidth="1"/>
    <col min="5128" max="5128" width="10" style="6" customWidth="1"/>
    <col min="5129" max="5129" width="10.7109375" style="6" customWidth="1"/>
    <col min="5130" max="5130" width="9.42578125" style="6" customWidth="1"/>
    <col min="5131" max="5131" width="10.140625" style="6" customWidth="1"/>
    <col min="5132" max="5132" width="11.5703125" style="6" customWidth="1"/>
    <col min="5133" max="5133" width="10.28515625" style="6" customWidth="1"/>
    <col min="5134" max="5134" width="1.42578125" style="6" customWidth="1"/>
    <col min="5135" max="5135" width="19.85546875" style="6" customWidth="1"/>
    <col min="5136" max="5136" width="17.28515625" style="6" customWidth="1"/>
    <col min="5137" max="5373" width="9.140625" style="6"/>
    <col min="5374" max="5374" width="1.7109375" style="6" customWidth="1"/>
    <col min="5375" max="5375" width="6.28515625" style="6" customWidth="1"/>
    <col min="5376" max="5376" width="4.5703125" style="6" customWidth="1"/>
    <col min="5377" max="5377" width="8.42578125" style="6" customWidth="1"/>
    <col min="5378" max="5378" width="8.5703125" style="6" customWidth="1"/>
    <col min="5379" max="5379" width="9.85546875" style="6" customWidth="1"/>
    <col min="5380" max="5380" width="10.85546875" style="6" customWidth="1"/>
    <col min="5381" max="5381" width="8.5703125" style="6" customWidth="1"/>
    <col min="5382" max="5382" width="10.140625" style="6" customWidth="1"/>
    <col min="5383" max="5383" width="10.28515625" style="6" customWidth="1"/>
    <col min="5384" max="5384" width="10" style="6" customWidth="1"/>
    <col min="5385" max="5385" width="10.7109375" style="6" customWidth="1"/>
    <col min="5386" max="5386" width="9.42578125" style="6" customWidth="1"/>
    <col min="5387" max="5387" width="10.140625" style="6" customWidth="1"/>
    <col min="5388" max="5388" width="11.5703125" style="6" customWidth="1"/>
    <col min="5389" max="5389" width="10.28515625" style="6" customWidth="1"/>
    <col min="5390" max="5390" width="1.42578125" style="6" customWidth="1"/>
    <col min="5391" max="5391" width="19.85546875" style="6" customWidth="1"/>
    <col min="5392" max="5392" width="17.28515625" style="6" customWidth="1"/>
    <col min="5393" max="5629" width="9.140625" style="6"/>
    <col min="5630" max="5630" width="1.7109375" style="6" customWidth="1"/>
    <col min="5631" max="5631" width="6.28515625" style="6" customWidth="1"/>
    <col min="5632" max="5632" width="4.5703125" style="6" customWidth="1"/>
    <col min="5633" max="5633" width="8.42578125" style="6" customWidth="1"/>
    <col min="5634" max="5634" width="8.5703125" style="6" customWidth="1"/>
    <col min="5635" max="5635" width="9.85546875" style="6" customWidth="1"/>
    <col min="5636" max="5636" width="10.85546875" style="6" customWidth="1"/>
    <col min="5637" max="5637" width="8.5703125" style="6" customWidth="1"/>
    <col min="5638" max="5638" width="10.140625" style="6" customWidth="1"/>
    <col min="5639" max="5639" width="10.28515625" style="6" customWidth="1"/>
    <col min="5640" max="5640" width="10" style="6" customWidth="1"/>
    <col min="5641" max="5641" width="10.7109375" style="6" customWidth="1"/>
    <col min="5642" max="5642" width="9.42578125" style="6" customWidth="1"/>
    <col min="5643" max="5643" width="10.140625" style="6" customWidth="1"/>
    <col min="5644" max="5644" width="11.5703125" style="6" customWidth="1"/>
    <col min="5645" max="5645" width="10.28515625" style="6" customWidth="1"/>
    <col min="5646" max="5646" width="1.42578125" style="6" customWidth="1"/>
    <col min="5647" max="5647" width="19.85546875" style="6" customWidth="1"/>
    <col min="5648" max="5648" width="17.28515625" style="6" customWidth="1"/>
    <col min="5649" max="5885" width="9.140625" style="6"/>
    <col min="5886" max="5886" width="1.7109375" style="6" customWidth="1"/>
    <col min="5887" max="5887" width="6.28515625" style="6" customWidth="1"/>
    <col min="5888" max="5888" width="4.5703125" style="6" customWidth="1"/>
    <col min="5889" max="5889" width="8.42578125" style="6" customWidth="1"/>
    <col min="5890" max="5890" width="8.5703125" style="6" customWidth="1"/>
    <col min="5891" max="5891" width="9.85546875" style="6" customWidth="1"/>
    <col min="5892" max="5892" width="10.85546875" style="6" customWidth="1"/>
    <col min="5893" max="5893" width="8.5703125" style="6" customWidth="1"/>
    <col min="5894" max="5894" width="10.140625" style="6" customWidth="1"/>
    <col min="5895" max="5895" width="10.28515625" style="6" customWidth="1"/>
    <col min="5896" max="5896" width="10" style="6" customWidth="1"/>
    <col min="5897" max="5897" width="10.7109375" style="6" customWidth="1"/>
    <col min="5898" max="5898" width="9.42578125" style="6" customWidth="1"/>
    <col min="5899" max="5899" width="10.140625" style="6" customWidth="1"/>
    <col min="5900" max="5900" width="11.5703125" style="6" customWidth="1"/>
    <col min="5901" max="5901" width="10.28515625" style="6" customWidth="1"/>
    <col min="5902" max="5902" width="1.42578125" style="6" customWidth="1"/>
    <col min="5903" max="5903" width="19.85546875" style="6" customWidth="1"/>
    <col min="5904" max="5904" width="17.28515625" style="6" customWidth="1"/>
    <col min="5905" max="6141" width="9.140625" style="6"/>
    <col min="6142" max="6142" width="1.7109375" style="6" customWidth="1"/>
    <col min="6143" max="6143" width="6.28515625" style="6" customWidth="1"/>
    <col min="6144" max="6144" width="4.5703125" style="6" customWidth="1"/>
    <col min="6145" max="6145" width="8.42578125" style="6" customWidth="1"/>
    <col min="6146" max="6146" width="8.5703125" style="6" customWidth="1"/>
    <col min="6147" max="6147" width="9.85546875" style="6" customWidth="1"/>
    <col min="6148" max="6148" width="10.85546875" style="6" customWidth="1"/>
    <col min="6149" max="6149" width="8.5703125" style="6" customWidth="1"/>
    <col min="6150" max="6150" width="10.140625" style="6" customWidth="1"/>
    <col min="6151" max="6151" width="10.28515625" style="6" customWidth="1"/>
    <col min="6152" max="6152" width="10" style="6" customWidth="1"/>
    <col min="6153" max="6153" width="10.7109375" style="6" customWidth="1"/>
    <col min="6154" max="6154" width="9.42578125" style="6" customWidth="1"/>
    <col min="6155" max="6155" width="10.140625" style="6" customWidth="1"/>
    <col min="6156" max="6156" width="11.5703125" style="6" customWidth="1"/>
    <col min="6157" max="6157" width="10.28515625" style="6" customWidth="1"/>
    <col min="6158" max="6158" width="1.42578125" style="6" customWidth="1"/>
    <col min="6159" max="6159" width="19.85546875" style="6" customWidth="1"/>
    <col min="6160" max="6160" width="17.28515625" style="6" customWidth="1"/>
    <col min="6161" max="6397" width="9.140625" style="6"/>
    <col min="6398" max="6398" width="1.7109375" style="6" customWidth="1"/>
    <col min="6399" max="6399" width="6.28515625" style="6" customWidth="1"/>
    <col min="6400" max="6400" width="4.5703125" style="6" customWidth="1"/>
    <col min="6401" max="6401" width="8.42578125" style="6" customWidth="1"/>
    <col min="6402" max="6402" width="8.5703125" style="6" customWidth="1"/>
    <col min="6403" max="6403" width="9.85546875" style="6" customWidth="1"/>
    <col min="6404" max="6404" width="10.85546875" style="6" customWidth="1"/>
    <col min="6405" max="6405" width="8.5703125" style="6" customWidth="1"/>
    <col min="6406" max="6406" width="10.140625" style="6" customWidth="1"/>
    <col min="6407" max="6407" width="10.28515625" style="6" customWidth="1"/>
    <col min="6408" max="6408" width="10" style="6" customWidth="1"/>
    <col min="6409" max="6409" width="10.7109375" style="6" customWidth="1"/>
    <col min="6410" max="6410" width="9.42578125" style="6" customWidth="1"/>
    <col min="6411" max="6411" width="10.140625" style="6" customWidth="1"/>
    <col min="6412" max="6412" width="11.5703125" style="6" customWidth="1"/>
    <col min="6413" max="6413" width="10.28515625" style="6" customWidth="1"/>
    <col min="6414" max="6414" width="1.42578125" style="6" customWidth="1"/>
    <col min="6415" max="6415" width="19.85546875" style="6" customWidth="1"/>
    <col min="6416" max="6416" width="17.28515625" style="6" customWidth="1"/>
    <col min="6417" max="6653" width="9.140625" style="6"/>
    <col min="6654" max="6654" width="1.7109375" style="6" customWidth="1"/>
    <col min="6655" max="6655" width="6.28515625" style="6" customWidth="1"/>
    <col min="6656" max="6656" width="4.5703125" style="6" customWidth="1"/>
    <col min="6657" max="6657" width="8.42578125" style="6" customWidth="1"/>
    <col min="6658" max="6658" width="8.5703125" style="6" customWidth="1"/>
    <col min="6659" max="6659" width="9.85546875" style="6" customWidth="1"/>
    <col min="6660" max="6660" width="10.85546875" style="6" customWidth="1"/>
    <col min="6661" max="6661" width="8.5703125" style="6" customWidth="1"/>
    <col min="6662" max="6662" width="10.140625" style="6" customWidth="1"/>
    <col min="6663" max="6663" width="10.28515625" style="6" customWidth="1"/>
    <col min="6664" max="6664" width="10" style="6" customWidth="1"/>
    <col min="6665" max="6665" width="10.7109375" style="6" customWidth="1"/>
    <col min="6666" max="6666" width="9.42578125" style="6" customWidth="1"/>
    <col min="6667" max="6667" width="10.140625" style="6" customWidth="1"/>
    <col min="6668" max="6668" width="11.5703125" style="6" customWidth="1"/>
    <col min="6669" max="6669" width="10.28515625" style="6" customWidth="1"/>
    <col min="6670" max="6670" width="1.42578125" style="6" customWidth="1"/>
    <col min="6671" max="6671" width="19.85546875" style="6" customWidth="1"/>
    <col min="6672" max="6672" width="17.28515625" style="6" customWidth="1"/>
    <col min="6673" max="6909" width="9.140625" style="6"/>
    <col min="6910" max="6910" width="1.7109375" style="6" customWidth="1"/>
    <col min="6911" max="6911" width="6.28515625" style="6" customWidth="1"/>
    <col min="6912" max="6912" width="4.5703125" style="6" customWidth="1"/>
    <col min="6913" max="6913" width="8.42578125" style="6" customWidth="1"/>
    <col min="6914" max="6914" width="8.5703125" style="6" customWidth="1"/>
    <col min="6915" max="6915" width="9.85546875" style="6" customWidth="1"/>
    <col min="6916" max="6916" width="10.85546875" style="6" customWidth="1"/>
    <col min="6917" max="6917" width="8.5703125" style="6" customWidth="1"/>
    <col min="6918" max="6918" width="10.140625" style="6" customWidth="1"/>
    <col min="6919" max="6919" width="10.28515625" style="6" customWidth="1"/>
    <col min="6920" max="6920" width="10" style="6" customWidth="1"/>
    <col min="6921" max="6921" width="10.7109375" style="6" customWidth="1"/>
    <col min="6922" max="6922" width="9.42578125" style="6" customWidth="1"/>
    <col min="6923" max="6923" width="10.140625" style="6" customWidth="1"/>
    <col min="6924" max="6924" width="11.5703125" style="6" customWidth="1"/>
    <col min="6925" max="6925" width="10.28515625" style="6" customWidth="1"/>
    <col min="6926" max="6926" width="1.42578125" style="6" customWidth="1"/>
    <col min="6927" max="6927" width="19.85546875" style="6" customWidth="1"/>
    <col min="6928" max="6928" width="17.28515625" style="6" customWidth="1"/>
    <col min="6929" max="7165" width="9.140625" style="6"/>
    <col min="7166" max="7166" width="1.7109375" style="6" customWidth="1"/>
    <col min="7167" max="7167" width="6.28515625" style="6" customWidth="1"/>
    <col min="7168" max="7168" width="4.5703125" style="6" customWidth="1"/>
    <col min="7169" max="7169" width="8.42578125" style="6" customWidth="1"/>
    <col min="7170" max="7170" width="8.5703125" style="6" customWidth="1"/>
    <col min="7171" max="7171" width="9.85546875" style="6" customWidth="1"/>
    <col min="7172" max="7172" width="10.85546875" style="6" customWidth="1"/>
    <col min="7173" max="7173" width="8.5703125" style="6" customWidth="1"/>
    <col min="7174" max="7174" width="10.140625" style="6" customWidth="1"/>
    <col min="7175" max="7175" width="10.28515625" style="6" customWidth="1"/>
    <col min="7176" max="7176" width="10" style="6" customWidth="1"/>
    <col min="7177" max="7177" width="10.7109375" style="6" customWidth="1"/>
    <col min="7178" max="7178" width="9.42578125" style="6" customWidth="1"/>
    <col min="7179" max="7179" width="10.140625" style="6" customWidth="1"/>
    <col min="7180" max="7180" width="11.5703125" style="6" customWidth="1"/>
    <col min="7181" max="7181" width="10.28515625" style="6" customWidth="1"/>
    <col min="7182" max="7182" width="1.42578125" style="6" customWidth="1"/>
    <col min="7183" max="7183" width="19.85546875" style="6" customWidth="1"/>
    <col min="7184" max="7184" width="17.28515625" style="6" customWidth="1"/>
    <col min="7185" max="7421" width="9.140625" style="6"/>
    <col min="7422" max="7422" width="1.7109375" style="6" customWidth="1"/>
    <col min="7423" max="7423" width="6.28515625" style="6" customWidth="1"/>
    <col min="7424" max="7424" width="4.5703125" style="6" customWidth="1"/>
    <col min="7425" max="7425" width="8.42578125" style="6" customWidth="1"/>
    <col min="7426" max="7426" width="8.5703125" style="6" customWidth="1"/>
    <col min="7427" max="7427" width="9.85546875" style="6" customWidth="1"/>
    <col min="7428" max="7428" width="10.85546875" style="6" customWidth="1"/>
    <col min="7429" max="7429" width="8.5703125" style="6" customWidth="1"/>
    <col min="7430" max="7430" width="10.140625" style="6" customWidth="1"/>
    <col min="7431" max="7431" width="10.28515625" style="6" customWidth="1"/>
    <col min="7432" max="7432" width="10" style="6" customWidth="1"/>
    <col min="7433" max="7433" width="10.7109375" style="6" customWidth="1"/>
    <col min="7434" max="7434" width="9.42578125" style="6" customWidth="1"/>
    <col min="7435" max="7435" width="10.140625" style="6" customWidth="1"/>
    <col min="7436" max="7436" width="11.5703125" style="6" customWidth="1"/>
    <col min="7437" max="7437" width="10.28515625" style="6" customWidth="1"/>
    <col min="7438" max="7438" width="1.42578125" style="6" customWidth="1"/>
    <col min="7439" max="7439" width="19.85546875" style="6" customWidth="1"/>
    <col min="7440" max="7440" width="17.28515625" style="6" customWidth="1"/>
    <col min="7441" max="7677" width="9.140625" style="6"/>
    <col min="7678" max="7678" width="1.7109375" style="6" customWidth="1"/>
    <col min="7679" max="7679" width="6.28515625" style="6" customWidth="1"/>
    <col min="7680" max="7680" width="4.5703125" style="6" customWidth="1"/>
    <col min="7681" max="7681" width="8.42578125" style="6" customWidth="1"/>
    <col min="7682" max="7682" width="8.5703125" style="6" customWidth="1"/>
    <col min="7683" max="7683" width="9.85546875" style="6" customWidth="1"/>
    <col min="7684" max="7684" width="10.85546875" style="6" customWidth="1"/>
    <col min="7685" max="7685" width="8.5703125" style="6" customWidth="1"/>
    <col min="7686" max="7686" width="10.140625" style="6" customWidth="1"/>
    <col min="7687" max="7687" width="10.28515625" style="6" customWidth="1"/>
    <col min="7688" max="7688" width="10" style="6" customWidth="1"/>
    <col min="7689" max="7689" width="10.7109375" style="6" customWidth="1"/>
    <col min="7690" max="7690" width="9.42578125" style="6" customWidth="1"/>
    <col min="7691" max="7691" width="10.140625" style="6" customWidth="1"/>
    <col min="7692" max="7692" width="11.5703125" style="6" customWidth="1"/>
    <col min="7693" max="7693" width="10.28515625" style="6" customWidth="1"/>
    <col min="7694" max="7694" width="1.42578125" style="6" customWidth="1"/>
    <col min="7695" max="7695" width="19.85546875" style="6" customWidth="1"/>
    <col min="7696" max="7696" width="17.28515625" style="6" customWidth="1"/>
    <col min="7697" max="7933" width="9.140625" style="6"/>
    <col min="7934" max="7934" width="1.7109375" style="6" customWidth="1"/>
    <col min="7935" max="7935" width="6.28515625" style="6" customWidth="1"/>
    <col min="7936" max="7936" width="4.5703125" style="6" customWidth="1"/>
    <col min="7937" max="7937" width="8.42578125" style="6" customWidth="1"/>
    <col min="7938" max="7938" width="8.5703125" style="6" customWidth="1"/>
    <col min="7939" max="7939" width="9.85546875" style="6" customWidth="1"/>
    <col min="7940" max="7940" width="10.85546875" style="6" customWidth="1"/>
    <col min="7941" max="7941" width="8.5703125" style="6" customWidth="1"/>
    <col min="7942" max="7942" width="10.140625" style="6" customWidth="1"/>
    <col min="7943" max="7943" width="10.28515625" style="6" customWidth="1"/>
    <col min="7944" max="7944" width="10" style="6" customWidth="1"/>
    <col min="7945" max="7945" width="10.7109375" style="6" customWidth="1"/>
    <col min="7946" max="7946" width="9.42578125" style="6" customWidth="1"/>
    <col min="7947" max="7947" width="10.140625" style="6" customWidth="1"/>
    <col min="7948" max="7948" width="11.5703125" style="6" customWidth="1"/>
    <col min="7949" max="7949" width="10.28515625" style="6" customWidth="1"/>
    <col min="7950" max="7950" width="1.42578125" style="6" customWidth="1"/>
    <col min="7951" max="7951" width="19.85546875" style="6" customWidth="1"/>
    <col min="7952" max="7952" width="17.28515625" style="6" customWidth="1"/>
    <col min="7953" max="8189" width="9.140625" style="6"/>
    <col min="8190" max="8190" width="1.7109375" style="6" customWidth="1"/>
    <col min="8191" max="8191" width="6.28515625" style="6" customWidth="1"/>
    <col min="8192" max="8192" width="4.5703125" style="6" customWidth="1"/>
    <col min="8193" max="8193" width="8.42578125" style="6" customWidth="1"/>
    <col min="8194" max="8194" width="8.5703125" style="6" customWidth="1"/>
    <col min="8195" max="8195" width="9.85546875" style="6" customWidth="1"/>
    <col min="8196" max="8196" width="10.85546875" style="6" customWidth="1"/>
    <col min="8197" max="8197" width="8.5703125" style="6" customWidth="1"/>
    <col min="8198" max="8198" width="10.140625" style="6" customWidth="1"/>
    <col min="8199" max="8199" width="10.28515625" style="6" customWidth="1"/>
    <col min="8200" max="8200" width="10" style="6" customWidth="1"/>
    <col min="8201" max="8201" width="10.7109375" style="6" customWidth="1"/>
    <col min="8202" max="8202" width="9.42578125" style="6" customWidth="1"/>
    <col min="8203" max="8203" width="10.140625" style="6" customWidth="1"/>
    <col min="8204" max="8204" width="11.5703125" style="6" customWidth="1"/>
    <col min="8205" max="8205" width="10.28515625" style="6" customWidth="1"/>
    <col min="8206" max="8206" width="1.42578125" style="6" customWidth="1"/>
    <col min="8207" max="8207" width="19.85546875" style="6" customWidth="1"/>
    <col min="8208" max="8208" width="17.28515625" style="6" customWidth="1"/>
    <col min="8209" max="8445" width="9.140625" style="6"/>
    <col min="8446" max="8446" width="1.7109375" style="6" customWidth="1"/>
    <col min="8447" max="8447" width="6.28515625" style="6" customWidth="1"/>
    <col min="8448" max="8448" width="4.5703125" style="6" customWidth="1"/>
    <col min="8449" max="8449" width="8.42578125" style="6" customWidth="1"/>
    <col min="8450" max="8450" width="8.5703125" style="6" customWidth="1"/>
    <col min="8451" max="8451" width="9.85546875" style="6" customWidth="1"/>
    <col min="8452" max="8452" width="10.85546875" style="6" customWidth="1"/>
    <col min="8453" max="8453" width="8.5703125" style="6" customWidth="1"/>
    <col min="8454" max="8454" width="10.140625" style="6" customWidth="1"/>
    <col min="8455" max="8455" width="10.28515625" style="6" customWidth="1"/>
    <col min="8456" max="8456" width="10" style="6" customWidth="1"/>
    <col min="8457" max="8457" width="10.7109375" style="6" customWidth="1"/>
    <col min="8458" max="8458" width="9.42578125" style="6" customWidth="1"/>
    <col min="8459" max="8459" width="10.140625" style="6" customWidth="1"/>
    <col min="8460" max="8460" width="11.5703125" style="6" customWidth="1"/>
    <col min="8461" max="8461" width="10.28515625" style="6" customWidth="1"/>
    <col min="8462" max="8462" width="1.42578125" style="6" customWidth="1"/>
    <col min="8463" max="8463" width="19.85546875" style="6" customWidth="1"/>
    <col min="8464" max="8464" width="17.28515625" style="6" customWidth="1"/>
    <col min="8465" max="8701" width="9.140625" style="6"/>
    <col min="8702" max="8702" width="1.7109375" style="6" customWidth="1"/>
    <col min="8703" max="8703" width="6.28515625" style="6" customWidth="1"/>
    <col min="8704" max="8704" width="4.5703125" style="6" customWidth="1"/>
    <col min="8705" max="8705" width="8.42578125" style="6" customWidth="1"/>
    <col min="8706" max="8706" width="8.5703125" style="6" customWidth="1"/>
    <col min="8707" max="8707" width="9.85546875" style="6" customWidth="1"/>
    <col min="8708" max="8708" width="10.85546875" style="6" customWidth="1"/>
    <col min="8709" max="8709" width="8.5703125" style="6" customWidth="1"/>
    <col min="8710" max="8710" width="10.140625" style="6" customWidth="1"/>
    <col min="8711" max="8711" width="10.28515625" style="6" customWidth="1"/>
    <col min="8712" max="8712" width="10" style="6" customWidth="1"/>
    <col min="8713" max="8713" width="10.7109375" style="6" customWidth="1"/>
    <col min="8714" max="8714" width="9.42578125" style="6" customWidth="1"/>
    <col min="8715" max="8715" width="10.140625" style="6" customWidth="1"/>
    <col min="8716" max="8716" width="11.5703125" style="6" customWidth="1"/>
    <col min="8717" max="8717" width="10.28515625" style="6" customWidth="1"/>
    <col min="8718" max="8718" width="1.42578125" style="6" customWidth="1"/>
    <col min="8719" max="8719" width="19.85546875" style="6" customWidth="1"/>
    <col min="8720" max="8720" width="17.28515625" style="6" customWidth="1"/>
    <col min="8721" max="8957" width="9.140625" style="6"/>
    <col min="8958" max="8958" width="1.7109375" style="6" customWidth="1"/>
    <col min="8959" max="8959" width="6.28515625" style="6" customWidth="1"/>
    <col min="8960" max="8960" width="4.5703125" style="6" customWidth="1"/>
    <col min="8961" max="8961" width="8.42578125" style="6" customWidth="1"/>
    <col min="8962" max="8962" width="8.5703125" style="6" customWidth="1"/>
    <col min="8963" max="8963" width="9.85546875" style="6" customWidth="1"/>
    <col min="8964" max="8964" width="10.85546875" style="6" customWidth="1"/>
    <col min="8965" max="8965" width="8.5703125" style="6" customWidth="1"/>
    <col min="8966" max="8966" width="10.140625" style="6" customWidth="1"/>
    <col min="8967" max="8967" width="10.28515625" style="6" customWidth="1"/>
    <col min="8968" max="8968" width="10" style="6" customWidth="1"/>
    <col min="8969" max="8969" width="10.7109375" style="6" customWidth="1"/>
    <col min="8970" max="8970" width="9.42578125" style="6" customWidth="1"/>
    <col min="8971" max="8971" width="10.140625" style="6" customWidth="1"/>
    <col min="8972" max="8972" width="11.5703125" style="6" customWidth="1"/>
    <col min="8973" max="8973" width="10.28515625" style="6" customWidth="1"/>
    <col min="8974" max="8974" width="1.42578125" style="6" customWidth="1"/>
    <col min="8975" max="8975" width="19.85546875" style="6" customWidth="1"/>
    <col min="8976" max="8976" width="17.28515625" style="6" customWidth="1"/>
    <col min="8977" max="9213" width="9.140625" style="6"/>
    <col min="9214" max="9214" width="1.7109375" style="6" customWidth="1"/>
    <col min="9215" max="9215" width="6.28515625" style="6" customWidth="1"/>
    <col min="9216" max="9216" width="4.5703125" style="6" customWidth="1"/>
    <col min="9217" max="9217" width="8.42578125" style="6" customWidth="1"/>
    <col min="9218" max="9218" width="8.5703125" style="6" customWidth="1"/>
    <col min="9219" max="9219" width="9.85546875" style="6" customWidth="1"/>
    <col min="9220" max="9220" width="10.85546875" style="6" customWidth="1"/>
    <col min="9221" max="9221" width="8.5703125" style="6" customWidth="1"/>
    <col min="9222" max="9222" width="10.140625" style="6" customWidth="1"/>
    <col min="9223" max="9223" width="10.28515625" style="6" customWidth="1"/>
    <col min="9224" max="9224" width="10" style="6" customWidth="1"/>
    <col min="9225" max="9225" width="10.7109375" style="6" customWidth="1"/>
    <col min="9226" max="9226" width="9.42578125" style="6" customWidth="1"/>
    <col min="9227" max="9227" width="10.140625" style="6" customWidth="1"/>
    <col min="9228" max="9228" width="11.5703125" style="6" customWidth="1"/>
    <col min="9229" max="9229" width="10.28515625" style="6" customWidth="1"/>
    <col min="9230" max="9230" width="1.42578125" style="6" customWidth="1"/>
    <col min="9231" max="9231" width="19.85546875" style="6" customWidth="1"/>
    <col min="9232" max="9232" width="17.28515625" style="6" customWidth="1"/>
    <col min="9233" max="9469" width="9.140625" style="6"/>
    <col min="9470" max="9470" width="1.7109375" style="6" customWidth="1"/>
    <col min="9471" max="9471" width="6.28515625" style="6" customWidth="1"/>
    <col min="9472" max="9472" width="4.5703125" style="6" customWidth="1"/>
    <col min="9473" max="9473" width="8.42578125" style="6" customWidth="1"/>
    <col min="9474" max="9474" width="8.5703125" style="6" customWidth="1"/>
    <col min="9475" max="9475" width="9.85546875" style="6" customWidth="1"/>
    <col min="9476" max="9476" width="10.85546875" style="6" customWidth="1"/>
    <col min="9477" max="9477" width="8.5703125" style="6" customWidth="1"/>
    <col min="9478" max="9478" width="10.140625" style="6" customWidth="1"/>
    <col min="9479" max="9479" width="10.28515625" style="6" customWidth="1"/>
    <col min="9480" max="9480" width="10" style="6" customWidth="1"/>
    <col min="9481" max="9481" width="10.7109375" style="6" customWidth="1"/>
    <col min="9482" max="9482" width="9.42578125" style="6" customWidth="1"/>
    <col min="9483" max="9483" width="10.140625" style="6" customWidth="1"/>
    <col min="9484" max="9484" width="11.5703125" style="6" customWidth="1"/>
    <col min="9485" max="9485" width="10.28515625" style="6" customWidth="1"/>
    <col min="9486" max="9486" width="1.42578125" style="6" customWidth="1"/>
    <col min="9487" max="9487" width="19.85546875" style="6" customWidth="1"/>
    <col min="9488" max="9488" width="17.28515625" style="6" customWidth="1"/>
    <col min="9489" max="9725" width="9.140625" style="6"/>
    <col min="9726" max="9726" width="1.7109375" style="6" customWidth="1"/>
    <col min="9727" max="9727" width="6.28515625" style="6" customWidth="1"/>
    <col min="9728" max="9728" width="4.5703125" style="6" customWidth="1"/>
    <col min="9729" max="9729" width="8.42578125" style="6" customWidth="1"/>
    <col min="9730" max="9730" width="8.5703125" style="6" customWidth="1"/>
    <col min="9731" max="9731" width="9.85546875" style="6" customWidth="1"/>
    <col min="9732" max="9732" width="10.85546875" style="6" customWidth="1"/>
    <col min="9733" max="9733" width="8.5703125" style="6" customWidth="1"/>
    <col min="9734" max="9734" width="10.140625" style="6" customWidth="1"/>
    <col min="9735" max="9735" width="10.28515625" style="6" customWidth="1"/>
    <col min="9736" max="9736" width="10" style="6" customWidth="1"/>
    <col min="9737" max="9737" width="10.7109375" style="6" customWidth="1"/>
    <col min="9738" max="9738" width="9.42578125" style="6" customWidth="1"/>
    <col min="9739" max="9739" width="10.140625" style="6" customWidth="1"/>
    <col min="9740" max="9740" width="11.5703125" style="6" customWidth="1"/>
    <col min="9741" max="9741" width="10.28515625" style="6" customWidth="1"/>
    <col min="9742" max="9742" width="1.42578125" style="6" customWidth="1"/>
    <col min="9743" max="9743" width="19.85546875" style="6" customWidth="1"/>
    <col min="9744" max="9744" width="17.28515625" style="6" customWidth="1"/>
    <col min="9745" max="9981" width="9.140625" style="6"/>
    <col min="9982" max="9982" width="1.7109375" style="6" customWidth="1"/>
    <col min="9983" max="9983" width="6.28515625" style="6" customWidth="1"/>
    <col min="9984" max="9984" width="4.5703125" style="6" customWidth="1"/>
    <col min="9985" max="9985" width="8.42578125" style="6" customWidth="1"/>
    <col min="9986" max="9986" width="8.5703125" style="6" customWidth="1"/>
    <col min="9987" max="9987" width="9.85546875" style="6" customWidth="1"/>
    <col min="9988" max="9988" width="10.85546875" style="6" customWidth="1"/>
    <col min="9989" max="9989" width="8.5703125" style="6" customWidth="1"/>
    <col min="9990" max="9990" width="10.140625" style="6" customWidth="1"/>
    <col min="9991" max="9991" width="10.28515625" style="6" customWidth="1"/>
    <col min="9992" max="9992" width="10" style="6" customWidth="1"/>
    <col min="9993" max="9993" width="10.7109375" style="6" customWidth="1"/>
    <col min="9994" max="9994" width="9.42578125" style="6" customWidth="1"/>
    <col min="9995" max="9995" width="10.140625" style="6" customWidth="1"/>
    <col min="9996" max="9996" width="11.5703125" style="6" customWidth="1"/>
    <col min="9997" max="9997" width="10.28515625" style="6" customWidth="1"/>
    <col min="9998" max="9998" width="1.42578125" style="6" customWidth="1"/>
    <col min="9999" max="9999" width="19.85546875" style="6" customWidth="1"/>
    <col min="10000" max="10000" width="17.28515625" style="6" customWidth="1"/>
    <col min="10001" max="10237" width="9.140625" style="6"/>
    <col min="10238" max="10238" width="1.7109375" style="6" customWidth="1"/>
    <col min="10239" max="10239" width="6.28515625" style="6" customWidth="1"/>
    <col min="10240" max="10240" width="4.5703125" style="6" customWidth="1"/>
    <col min="10241" max="10241" width="8.42578125" style="6" customWidth="1"/>
    <col min="10242" max="10242" width="8.5703125" style="6" customWidth="1"/>
    <col min="10243" max="10243" width="9.85546875" style="6" customWidth="1"/>
    <col min="10244" max="10244" width="10.85546875" style="6" customWidth="1"/>
    <col min="10245" max="10245" width="8.5703125" style="6" customWidth="1"/>
    <col min="10246" max="10246" width="10.140625" style="6" customWidth="1"/>
    <col min="10247" max="10247" width="10.28515625" style="6" customWidth="1"/>
    <col min="10248" max="10248" width="10" style="6" customWidth="1"/>
    <col min="10249" max="10249" width="10.7109375" style="6" customWidth="1"/>
    <col min="10250" max="10250" width="9.42578125" style="6" customWidth="1"/>
    <col min="10251" max="10251" width="10.140625" style="6" customWidth="1"/>
    <col min="10252" max="10252" width="11.5703125" style="6" customWidth="1"/>
    <col min="10253" max="10253" width="10.28515625" style="6" customWidth="1"/>
    <col min="10254" max="10254" width="1.42578125" style="6" customWidth="1"/>
    <col min="10255" max="10255" width="19.85546875" style="6" customWidth="1"/>
    <col min="10256" max="10256" width="17.28515625" style="6" customWidth="1"/>
    <col min="10257" max="10493" width="9.140625" style="6"/>
    <col min="10494" max="10494" width="1.7109375" style="6" customWidth="1"/>
    <col min="10495" max="10495" width="6.28515625" style="6" customWidth="1"/>
    <col min="10496" max="10496" width="4.5703125" style="6" customWidth="1"/>
    <col min="10497" max="10497" width="8.42578125" style="6" customWidth="1"/>
    <col min="10498" max="10498" width="8.5703125" style="6" customWidth="1"/>
    <col min="10499" max="10499" width="9.85546875" style="6" customWidth="1"/>
    <col min="10500" max="10500" width="10.85546875" style="6" customWidth="1"/>
    <col min="10501" max="10501" width="8.5703125" style="6" customWidth="1"/>
    <col min="10502" max="10502" width="10.140625" style="6" customWidth="1"/>
    <col min="10503" max="10503" width="10.28515625" style="6" customWidth="1"/>
    <col min="10504" max="10504" width="10" style="6" customWidth="1"/>
    <col min="10505" max="10505" width="10.7109375" style="6" customWidth="1"/>
    <col min="10506" max="10506" width="9.42578125" style="6" customWidth="1"/>
    <col min="10507" max="10507" width="10.140625" style="6" customWidth="1"/>
    <col min="10508" max="10508" width="11.5703125" style="6" customWidth="1"/>
    <col min="10509" max="10509" width="10.28515625" style="6" customWidth="1"/>
    <col min="10510" max="10510" width="1.42578125" style="6" customWidth="1"/>
    <col min="10511" max="10511" width="19.85546875" style="6" customWidth="1"/>
    <col min="10512" max="10512" width="17.28515625" style="6" customWidth="1"/>
    <col min="10513" max="10749" width="9.140625" style="6"/>
    <col min="10750" max="10750" width="1.7109375" style="6" customWidth="1"/>
    <col min="10751" max="10751" width="6.28515625" style="6" customWidth="1"/>
    <col min="10752" max="10752" width="4.5703125" style="6" customWidth="1"/>
    <col min="10753" max="10753" width="8.42578125" style="6" customWidth="1"/>
    <col min="10754" max="10754" width="8.5703125" style="6" customWidth="1"/>
    <col min="10755" max="10755" width="9.85546875" style="6" customWidth="1"/>
    <col min="10756" max="10756" width="10.85546875" style="6" customWidth="1"/>
    <col min="10757" max="10757" width="8.5703125" style="6" customWidth="1"/>
    <col min="10758" max="10758" width="10.140625" style="6" customWidth="1"/>
    <col min="10759" max="10759" width="10.28515625" style="6" customWidth="1"/>
    <col min="10760" max="10760" width="10" style="6" customWidth="1"/>
    <col min="10761" max="10761" width="10.7109375" style="6" customWidth="1"/>
    <col min="10762" max="10762" width="9.42578125" style="6" customWidth="1"/>
    <col min="10763" max="10763" width="10.140625" style="6" customWidth="1"/>
    <col min="10764" max="10764" width="11.5703125" style="6" customWidth="1"/>
    <col min="10765" max="10765" width="10.28515625" style="6" customWidth="1"/>
    <col min="10766" max="10766" width="1.42578125" style="6" customWidth="1"/>
    <col min="10767" max="10767" width="19.85546875" style="6" customWidth="1"/>
    <col min="10768" max="10768" width="17.28515625" style="6" customWidth="1"/>
    <col min="10769" max="11005" width="9.140625" style="6"/>
    <col min="11006" max="11006" width="1.7109375" style="6" customWidth="1"/>
    <col min="11007" max="11007" width="6.28515625" style="6" customWidth="1"/>
    <col min="11008" max="11008" width="4.5703125" style="6" customWidth="1"/>
    <col min="11009" max="11009" width="8.42578125" style="6" customWidth="1"/>
    <col min="11010" max="11010" width="8.5703125" style="6" customWidth="1"/>
    <col min="11011" max="11011" width="9.85546875" style="6" customWidth="1"/>
    <col min="11012" max="11012" width="10.85546875" style="6" customWidth="1"/>
    <col min="11013" max="11013" width="8.5703125" style="6" customWidth="1"/>
    <col min="11014" max="11014" width="10.140625" style="6" customWidth="1"/>
    <col min="11015" max="11015" width="10.28515625" style="6" customWidth="1"/>
    <col min="11016" max="11016" width="10" style="6" customWidth="1"/>
    <col min="11017" max="11017" width="10.7109375" style="6" customWidth="1"/>
    <col min="11018" max="11018" width="9.42578125" style="6" customWidth="1"/>
    <col min="11019" max="11019" width="10.140625" style="6" customWidth="1"/>
    <col min="11020" max="11020" width="11.5703125" style="6" customWidth="1"/>
    <col min="11021" max="11021" width="10.28515625" style="6" customWidth="1"/>
    <col min="11022" max="11022" width="1.42578125" style="6" customWidth="1"/>
    <col min="11023" max="11023" width="19.85546875" style="6" customWidth="1"/>
    <col min="11024" max="11024" width="17.28515625" style="6" customWidth="1"/>
    <col min="11025" max="11261" width="9.140625" style="6"/>
    <col min="11262" max="11262" width="1.7109375" style="6" customWidth="1"/>
    <col min="11263" max="11263" width="6.28515625" style="6" customWidth="1"/>
    <col min="11264" max="11264" width="4.5703125" style="6" customWidth="1"/>
    <col min="11265" max="11265" width="8.42578125" style="6" customWidth="1"/>
    <col min="11266" max="11266" width="8.5703125" style="6" customWidth="1"/>
    <col min="11267" max="11267" width="9.85546875" style="6" customWidth="1"/>
    <col min="11268" max="11268" width="10.85546875" style="6" customWidth="1"/>
    <col min="11269" max="11269" width="8.5703125" style="6" customWidth="1"/>
    <col min="11270" max="11270" width="10.140625" style="6" customWidth="1"/>
    <col min="11271" max="11271" width="10.28515625" style="6" customWidth="1"/>
    <col min="11272" max="11272" width="10" style="6" customWidth="1"/>
    <col min="11273" max="11273" width="10.7109375" style="6" customWidth="1"/>
    <col min="11274" max="11274" width="9.42578125" style="6" customWidth="1"/>
    <col min="11275" max="11275" width="10.140625" style="6" customWidth="1"/>
    <col min="11276" max="11276" width="11.5703125" style="6" customWidth="1"/>
    <col min="11277" max="11277" width="10.28515625" style="6" customWidth="1"/>
    <col min="11278" max="11278" width="1.42578125" style="6" customWidth="1"/>
    <col min="11279" max="11279" width="19.85546875" style="6" customWidth="1"/>
    <col min="11280" max="11280" width="17.28515625" style="6" customWidth="1"/>
    <col min="11281" max="11517" width="9.140625" style="6"/>
    <col min="11518" max="11518" width="1.7109375" style="6" customWidth="1"/>
    <col min="11519" max="11519" width="6.28515625" style="6" customWidth="1"/>
    <col min="11520" max="11520" width="4.5703125" style="6" customWidth="1"/>
    <col min="11521" max="11521" width="8.42578125" style="6" customWidth="1"/>
    <col min="11522" max="11522" width="8.5703125" style="6" customWidth="1"/>
    <col min="11523" max="11523" width="9.85546875" style="6" customWidth="1"/>
    <col min="11524" max="11524" width="10.85546875" style="6" customWidth="1"/>
    <col min="11525" max="11525" width="8.5703125" style="6" customWidth="1"/>
    <col min="11526" max="11526" width="10.140625" style="6" customWidth="1"/>
    <col min="11527" max="11527" width="10.28515625" style="6" customWidth="1"/>
    <col min="11528" max="11528" width="10" style="6" customWidth="1"/>
    <col min="11529" max="11529" width="10.7109375" style="6" customWidth="1"/>
    <col min="11530" max="11530" width="9.42578125" style="6" customWidth="1"/>
    <col min="11531" max="11531" width="10.140625" style="6" customWidth="1"/>
    <col min="11532" max="11532" width="11.5703125" style="6" customWidth="1"/>
    <col min="11533" max="11533" width="10.28515625" style="6" customWidth="1"/>
    <col min="11534" max="11534" width="1.42578125" style="6" customWidth="1"/>
    <col min="11535" max="11535" width="19.85546875" style="6" customWidth="1"/>
    <col min="11536" max="11536" width="17.28515625" style="6" customWidth="1"/>
    <col min="11537" max="11773" width="9.140625" style="6"/>
    <col min="11774" max="11774" width="1.7109375" style="6" customWidth="1"/>
    <col min="11775" max="11775" width="6.28515625" style="6" customWidth="1"/>
    <col min="11776" max="11776" width="4.5703125" style="6" customWidth="1"/>
    <col min="11777" max="11777" width="8.42578125" style="6" customWidth="1"/>
    <col min="11778" max="11778" width="8.5703125" style="6" customWidth="1"/>
    <col min="11779" max="11779" width="9.85546875" style="6" customWidth="1"/>
    <col min="11780" max="11780" width="10.85546875" style="6" customWidth="1"/>
    <col min="11781" max="11781" width="8.5703125" style="6" customWidth="1"/>
    <col min="11782" max="11782" width="10.140625" style="6" customWidth="1"/>
    <col min="11783" max="11783" width="10.28515625" style="6" customWidth="1"/>
    <col min="11784" max="11784" width="10" style="6" customWidth="1"/>
    <col min="11785" max="11785" width="10.7109375" style="6" customWidth="1"/>
    <col min="11786" max="11786" width="9.42578125" style="6" customWidth="1"/>
    <col min="11787" max="11787" width="10.140625" style="6" customWidth="1"/>
    <col min="11788" max="11788" width="11.5703125" style="6" customWidth="1"/>
    <col min="11789" max="11789" width="10.28515625" style="6" customWidth="1"/>
    <col min="11790" max="11790" width="1.42578125" style="6" customWidth="1"/>
    <col min="11791" max="11791" width="19.85546875" style="6" customWidth="1"/>
    <col min="11792" max="11792" width="17.28515625" style="6" customWidth="1"/>
    <col min="11793" max="12029" width="9.140625" style="6"/>
    <col min="12030" max="12030" width="1.7109375" style="6" customWidth="1"/>
    <col min="12031" max="12031" width="6.28515625" style="6" customWidth="1"/>
    <col min="12032" max="12032" width="4.5703125" style="6" customWidth="1"/>
    <col min="12033" max="12033" width="8.42578125" style="6" customWidth="1"/>
    <col min="12034" max="12034" width="8.5703125" style="6" customWidth="1"/>
    <col min="12035" max="12035" width="9.85546875" style="6" customWidth="1"/>
    <col min="12036" max="12036" width="10.85546875" style="6" customWidth="1"/>
    <col min="12037" max="12037" width="8.5703125" style="6" customWidth="1"/>
    <col min="12038" max="12038" width="10.140625" style="6" customWidth="1"/>
    <col min="12039" max="12039" width="10.28515625" style="6" customWidth="1"/>
    <col min="12040" max="12040" width="10" style="6" customWidth="1"/>
    <col min="12041" max="12041" width="10.7109375" style="6" customWidth="1"/>
    <col min="12042" max="12042" width="9.42578125" style="6" customWidth="1"/>
    <col min="12043" max="12043" width="10.140625" style="6" customWidth="1"/>
    <col min="12044" max="12044" width="11.5703125" style="6" customWidth="1"/>
    <col min="12045" max="12045" width="10.28515625" style="6" customWidth="1"/>
    <col min="12046" max="12046" width="1.42578125" style="6" customWidth="1"/>
    <col min="12047" max="12047" width="19.85546875" style="6" customWidth="1"/>
    <col min="12048" max="12048" width="17.28515625" style="6" customWidth="1"/>
    <col min="12049" max="12285" width="9.140625" style="6"/>
    <col min="12286" max="12286" width="1.7109375" style="6" customWidth="1"/>
    <col min="12287" max="12287" width="6.28515625" style="6" customWidth="1"/>
    <col min="12288" max="12288" width="4.5703125" style="6" customWidth="1"/>
    <col min="12289" max="12289" width="8.42578125" style="6" customWidth="1"/>
    <col min="12290" max="12290" width="8.5703125" style="6" customWidth="1"/>
    <col min="12291" max="12291" width="9.85546875" style="6" customWidth="1"/>
    <col min="12292" max="12292" width="10.85546875" style="6" customWidth="1"/>
    <col min="12293" max="12293" width="8.5703125" style="6" customWidth="1"/>
    <col min="12294" max="12294" width="10.140625" style="6" customWidth="1"/>
    <col min="12295" max="12295" width="10.28515625" style="6" customWidth="1"/>
    <col min="12296" max="12296" width="10" style="6" customWidth="1"/>
    <col min="12297" max="12297" width="10.7109375" style="6" customWidth="1"/>
    <col min="12298" max="12298" width="9.42578125" style="6" customWidth="1"/>
    <col min="12299" max="12299" width="10.140625" style="6" customWidth="1"/>
    <col min="12300" max="12300" width="11.5703125" style="6" customWidth="1"/>
    <col min="12301" max="12301" width="10.28515625" style="6" customWidth="1"/>
    <col min="12302" max="12302" width="1.42578125" style="6" customWidth="1"/>
    <col min="12303" max="12303" width="19.85546875" style="6" customWidth="1"/>
    <col min="12304" max="12304" width="17.28515625" style="6" customWidth="1"/>
    <col min="12305" max="12541" width="9.140625" style="6"/>
    <col min="12542" max="12542" width="1.7109375" style="6" customWidth="1"/>
    <col min="12543" max="12543" width="6.28515625" style="6" customWidth="1"/>
    <col min="12544" max="12544" width="4.5703125" style="6" customWidth="1"/>
    <col min="12545" max="12545" width="8.42578125" style="6" customWidth="1"/>
    <col min="12546" max="12546" width="8.5703125" style="6" customWidth="1"/>
    <col min="12547" max="12547" width="9.85546875" style="6" customWidth="1"/>
    <col min="12548" max="12548" width="10.85546875" style="6" customWidth="1"/>
    <col min="12549" max="12549" width="8.5703125" style="6" customWidth="1"/>
    <col min="12550" max="12550" width="10.140625" style="6" customWidth="1"/>
    <col min="12551" max="12551" width="10.28515625" style="6" customWidth="1"/>
    <col min="12552" max="12552" width="10" style="6" customWidth="1"/>
    <col min="12553" max="12553" width="10.7109375" style="6" customWidth="1"/>
    <col min="12554" max="12554" width="9.42578125" style="6" customWidth="1"/>
    <col min="12555" max="12555" width="10.140625" style="6" customWidth="1"/>
    <col min="12556" max="12556" width="11.5703125" style="6" customWidth="1"/>
    <col min="12557" max="12557" width="10.28515625" style="6" customWidth="1"/>
    <col min="12558" max="12558" width="1.42578125" style="6" customWidth="1"/>
    <col min="12559" max="12559" width="19.85546875" style="6" customWidth="1"/>
    <col min="12560" max="12560" width="17.28515625" style="6" customWidth="1"/>
    <col min="12561" max="12797" width="9.140625" style="6"/>
    <col min="12798" max="12798" width="1.7109375" style="6" customWidth="1"/>
    <col min="12799" max="12799" width="6.28515625" style="6" customWidth="1"/>
    <col min="12800" max="12800" width="4.5703125" style="6" customWidth="1"/>
    <col min="12801" max="12801" width="8.42578125" style="6" customWidth="1"/>
    <col min="12802" max="12802" width="8.5703125" style="6" customWidth="1"/>
    <col min="12803" max="12803" width="9.85546875" style="6" customWidth="1"/>
    <col min="12804" max="12804" width="10.85546875" style="6" customWidth="1"/>
    <col min="12805" max="12805" width="8.5703125" style="6" customWidth="1"/>
    <col min="12806" max="12806" width="10.140625" style="6" customWidth="1"/>
    <col min="12807" max="12807" width="10.28515625" style="6" customWidth="1"/>
    <col min="12808" max="12808" width="10" style="6" customWidth="1"/>
    <col min="12809" max="12809" width="10.7109375" style="6" customWidth="1"/>
    <col min="12810" max="12810" width="9.42578125" style="6" customWidth="1"/>
    <col min="12811" max="12811" width="10.140625" style="6" customWidth="1"/>
    <col min="12812" max="12812" width="11.5703125" style="6" customWidth="1"/>
    <col min="12813" max="12813" width="10.28515625" style="6" customWidth="1"/>
    <col min="12814" max="12814" width="1.42578125" style="6" customWidth="1"/>
    <col min="12815" max="12815" width="19.85546875" style="6" customWidth="1"/>
    <col min="12816" max="12816" width="17.28515625" style="6" customWidth="1"/>
    <col min="12817" max="13053" width="9.140625" style="6"/>
    <col min="13054" max="13054" width="1.7109375" style="6" customWidth="1"/>
    <col min="13055" max="13055" width="6.28515625" style="6" customWidth="1"/>
    <col min="13056" max="13056" width="4.5703125" style="6" customWidth="1"/>
    <col min="13057" max="13057" width="8.42578125" style="6" customWidth="1"/>
    <col min="13058" max="13058" width="8.5703125" style="6" customWidth="1"/>
    <col min="13059" max="13059" width="9.85546875" style="6" customWidth="1"/>
    <col min="13060" max="13060" width="10.85546875" style="6" customWidth="1"/>
    <col min="13061" max="13061" width="8.5703125" style="6" customWidth="1"/>
    <col min="13062" max="13062" width="10.140625" style="6" customWidth="1"/>
    <col min="13063" max="13063" width="10.28515625" style="6" customWidth="1"/>
    <col min="13064" max="13064" width="10" style="6" customWidth="1"/>
    <col min="13065" max="13065" width="10.7109375" style="6" customWidth="1"/>
    <col min="13066" max="13066" width="9.42578125" style="6" customWidth="1"/>
    <col min="13067" max="13067" width="10.140625" style="6" customWidth="1"/>
    <col min="13068" max="13068" width="11.5703125" style="6" customWidth="1"/>
    <col min="13069" max="13069" width="10.28515625" style="6" customWidth="1"/>
    <col min="13070" max="13070" width="1.42578125" style="6" customWidth="1"/>
    <col min="13071" max="13071" width="19.85546875" style="6" customWidth="1"/>
    <col min="13072" max="13072" width="17.28515625" style="6" customWidth="1"/>
    <col min="13073" max="13309" width="9.140625" style="6"/>
    <col min="13310" max="13310" width="1.7109375" style="6" customWidth="1"/>
    <col min="13311" max="13311" width="6.28515625" style="6" customWidth="1"/>
    <col min="13312" max="13312" width="4.5703125" style="6" customWidth="1"/>
    <col min="13313" max="13313" width="8.42578125" style="6" customWidth="1"/>
    <col min="13314" max="13314" width="8.5703125" style="6" customWidth="1"/>
    <col min="13315" max="13315" width="9.85546875" style="6" customWidth="1"/>
    <col min="13316" max="13316" width="10.85546875" style="6" customWidth="1"/>
    <col min="13317" max="13317" width="8.5703125" style="6" customWidth="1"/>
    <col min="13318" max="13318" width="10.140625" style="6" customWidth="1"/>
    <col min="13319" max="13319" width="10.28515625" style="6" customWidth="1"/>
    <col min="13320" max="13320" width="10" style="6" customWidth="1"/>
    <col min="13321" max="13321" width="10.7109375" style="6" customWidth="1"/>
    <col min="13322" max="13322" width="9.42578125" style="6" customWidth="1"/>
    <col min="13323" max="13323" width="10.140625" style="6" customWidth="1"/>
    <col min="13324" max="13324" width="11.5703125" style="6" customWidth="1"/>
    <col min="13325" max="13325" width="10.28515625" style="6" customWidth="1"/>
    <col min="13326" max="13326" width="1.42578125" style="6" customWidth="1"/>
    <col min="13327" max="13327" width="19.85546875" style="6" customWidth="1"/>
    <col min="13328" max="13328" width="17.28515625" style="6" customWidth="1"/>
    <col min="13329" max="13565" width="9.140625" style="6"/>
    <col min="13566" max="13566" width="1.7109375" style="6" customWidth="1"/>
    <col min="13567" max="13567" width="6.28515625" style="6" customWidth="1"/>
    <col min="13568" max="13568" width="4.5703125" style="6" customWidth="1"/>
    <col min="13569" max="13569" width="8.42578125" style="6" customWidth="1"/>
    <col min="13570" max="13570" width="8.5703125" style="6" customWidth="1"/>
    <col min="13571" max="13571" width="9.85546875" style="6" customWidth="1"/>
    <col min="13572" max="13572" width="10.85546875" style="6" customWidth="1"/>
    <col min="13573" max="13573" width="8.5703125" style="6" customWidth="1"/>
    <col min="13574" max="13574" width="10.140625" style="6" customWidth="1"/>
    <col min="13575" max="13575" width="10.28515625" style="6" customWidth="1"/>
    <col min="13576" max="13576" width="10" style="6" customWidth="1"/>
    <col min="13577" max="13577" width="10.7109375" style="6" customWidth="1"/>
    <col min="13578" max="13578" width="9.42578125" style="6" customWidth="1"/>
    <col min="13579" max="13579" width="10.140625" style="6" customWidth="1"/>
    <col min="13580" max="13580" width="11.5703125" style="6" customWidth="1"/>
    <col min="13581" max="13581" width="10.28515625" style="6" customWidth="1"/>
    <col min="13582" max="13582" width="1.42578125" style="6" customWidth="1"/>
    <col min="13583" max="13583" width="19.85546875" style="6" customWidth="1"/>
    <col min="13584" max="13584" width="17.28515625" style="6" customWidth="1"/>
    <col min="13585" max="13821" width="9.140625" style="6"/>
    <col min="13822" max="13822" width="1.7109375" style="6" customWidth="1"/>
    <col min="13823" max="13823" width="6.28515625" style="6" customWidth="1"/>
    <col min="13824" max="13824" width="4.5703125" style="6" customWidth="1"/>
    <col min="13825" max="13825" width="8.42578125" style="6" customWidth="1"/>
    <col min="13826" max="13826" width="8.5703125" style="6" customWidth="1"/>
    <col min="13827" max="13827" width="9.85546875" style="6" customWidth="1"/>
    <col min="13828" max="13828" width="10.85546875" style="6" customWidth="1"/>
    <col min="13829" max="13829" width="8.5703125" style="6" customWidth="1"/>
    <col min="13830" max="13830" width="10.140625" style="6" customWidth="1"/>
    <col min="13831" max="13831" width="10.28515625" style="6" customWidth="1"/>
    <col min="13832" max="13832" width="10" style="6" customWidth="1"/>
    <col min="13833" max="13833" width="10.7109375" style="6" customWidth="1"/>
    <col min="13834" max="13834" width="9.42578125" style="6" customWidth="1"/>
    <col min="13835" max="13835" width="10.140625" style="6" customWidth="1"/>
    <col min="13836" max="13836" width="11.5703125" style="6" customWidth="1"/>
    <col min="13837" max="13837" width="10.28515625" style="6" customWidth="1"/>
    <col min="13838" max="13838" width="1.42578125" style="6" customWidth="1"/>
    <col min="13839" max="13839" width="19.85546875" style="6" customWidth="1"/>
    <col min="13840" max="13840" width="17.28515625" style="6" customWidth="1"/>
    <col min="13841" max="14077" width="9.140625" style="6"/>
    <col min="14078" max="14078" width="1.7109375" style="6" customWidth="1"/>
    <col min="14079" max="14079" width="6.28515625" style="6" customWidth="1"/>
    <col min="14080" max="14080" width="4.5703125" style="6" customWidth="1"/>
    <col min="14081" max="14081" width="8.42578125" style="6" customWidth="1"/>
    <col min="14082" max="14082" width="8.5703125" style="6" customWidth="1"/>
    <col min="14083" max="14083" width="9.85546875" style="6" customWidth="1"/>
    <col min="14084" max="14084" width="10.85546875" style="6" customWidth="1"/>
    <col min="14085" max="14085" width="8.5703125" style="6" customWidth="1"/>
    <col min="14086" max="14086" width="10.140625" style="6" customWidth="1"/>
    <col min="14087" max="14087" width="10.28515625" style="6" customWidth="1"/>
    <col min="14088" max="14088" width="10" style="6" customWidth="1"/>
    <col min="14089" max="14089" width="10.7109375" style="6" customWidth="1"/>
    <col min="14090" max="14090" width="9.42578125" style="6" customWidth="1"/>
    <col min="14091" max="14091" width="10.140625" style="6" customWidth="1"/>
    <col min="14092" max="14092" width="11.5703125" style="6" customWidth="1"/>
    <col min="14093" max="14093" width="10.28515625" style="6" customWidth="1"/>
    <col min="14094" max="14094" width="1.42578125" style="6" customWidth="1"/>
    <col min="14095" max="14095" width="19.85546875" style="6" customWidth="1"/>
    <col min="14096" max="14096" width="17.28515625" style="6" customWidth="1"/>
    <col min="14097" max="14333" width="9.140625" style="6"/>
    <col min="14334" max="14334" width="1.7109375" style="6" customWidth="1"/>
    <col min="14335" max="14335" width="6.28515625" style="6" customWidth="1"/>
    <col min="14336" max="14336" width="4.5703125" style="6" customWidth="1"/>
    <col min="14337" max="14337" width="8.42578125" style="6" customWidth="1"/>
    <col min="14338" max="14338" width="8.5703125" style="6" customWidth="1"/>
    <col min="14339" max="14339" width="9.85546875" style="6" customWidth="1"/>
    <col min="14340" max="14340" width="10.85546875" style="6" customWidth="1"/>
    <col min="14341" max="14341" width="8.5703125" style="6" customWidth="1"/>
    <col min="14342" max="14342" width="10.140625" style="6" customWidth="1"/>
    <col min="14343" max="14343" width="10.28515625" style="6" customWidth="1"/>
    <col min="14344" max="14344" width="10" style="6" customWidth="1"/>
    <col min="14345" max="14345" width="10.7109375" style="6" customWidth="1"/>
    <col min="14346" max="14346" width="9.42578125" style="6" customWidth="1"/>
    <col min="14347" max="14347" width="10.140625" style="6" customWidth="1"/>
    <col min="14348" max="14348" width="11.5703125" style="6" customWidth="1"/>
    <col min="14349" max="14349" width="10.28515625" style="6" customWidth="1"/>
    <col min="14350" max="14350" width="1.42578125" style="6" customWidth="1"/>
    <col min="14351" max="14351" width="19.85546875" style="6" customWidth="1"/>
    <col min="14352" max="14352" width="17.28515625" style="6" customWidth="1"/>
    <col min="14353" max="14589" width="9.140625" style="6"/>
    <col min="14590" max="14590" width="1.7109375" style="6" customWidth="1"/>
    <col min="14591" max="14591" width="6.28515625" style="6" customWidth="1"/>
    <col min="14592" max="14592" width="4.5703125" style="6" customWidth="1"/>
    <col min="14593" max="14593" width="8.42578125" style="6" customWidth="1"/>
    <col min="14594" max="14594" width="8.5703125" style="6" customWidth="1"/>
    <col min="14595" max="14595" width="9.85546875" style="6" customWidth="1"/>
    <col min="14596" max="14596" width="10.85546875" style="6" customWidth="1"/>
    <col min="14597" max="14597" width="8.5703125" style="6" customWidth="1"/>
    <col min="14598" max="14598" width="10.140625" style="6" customWidth="1"/>
    <col min="14599" max="14599" width="10.28515625" style="6" customWidth="1"/>
    <col min="14600" max="14600" width="10" style="6" customWidth="1"/>
    <col min="14601" max="14601" width="10.7109375" style="6" customWidth="1"/>
    <col min="14602" max="14602" width="9.42578125" style="6" customWidth="1"/>
    <col min="14603" max="14603" width="10.140625" style="6" customWidth="1"/>
    <col min="14604" max="14604" width="11.5703125" style="6" customWidth="1"/>
    <col min="14605" max="14605" width="10.28515625" style="6" customWidth="1"/>
    <col min="14606" max="14606" width="1.42578125" style="6" customWidth="1"/>
    <col min="14607" max="14607" width="19.85546875" style="6" customWidth="1"/>
    <col min="14608" max="14608" width="17.28515625" style="6" customWidth="1"/>
    <col min="14609" max="14845" width="9.140625" style="6"/>
    <col min="14846" max="14846" width="1.7109375" style="6" customWidth="1"/>
    <col min="14847" max="14847" width="6.28515625" style="6" customWidth="1"/>
    <col min="14848" max="14848" width="4.5703125" style="6" customWidth="1"/>
    <col min="14849" max="14849" width="8.42578125" style="6" customWidth="1"/>
    <col min="14850" max="14850" width="8.5703125" style="6" customWidth="1"/>
    <col min="14851" max="14851" width="9.85546875" style="6" customWidth="1"/>
    <col min="14852" max="14852" width="10.85546875" style="6" customWidth="1"/>
    <col min="14853" max="14853" width="8.5703125" style="6" customWidth="1"/>
    <col min="14854" max="14854" width="10.140625" style="6" customWidth="1"/>
    <col min="14855" max="14855" width="10.28515625" style="6" customWidth="1"/>
    <col min="14856" max="14856" width="10" style="6" customWidth="1"/>
    <col min="14857" max="14857" width="10.7109375" style="6" customWidth="1"/>
    <col min="14858" max="14858" width="9.42578125" style="6" customWidth="1"/>
    <col min="14859" max="14859" width="10.140625" style="6" customWidth="1"/>
    <col min="14860" max="14860" width="11.5703125" style="6" customWidth="1"/>
    <col min="14861" max="14861" width="10.28515625" style="6" customWidth="1"/>
    <col min="14862" max="14862" width="1.42578125" style="6" customWidth="1"/>
    <col min="14863" max="14863" width="19.85546875" style="6" customWidth="1"/>
    <col min="14864" max="14864" width="17.28515625" style="6" customWidth="1"/>
    <col min="14865" max="15101" width="9.140625" style="6"/>
    <col min="15102" max="15102" width="1.7109375" style="6" customWidth="1"/>
    <col min="15103" max="15103" width="6.28515625" style="6" customWidth="1"/>
    <col min="15104" max="15104" width="4.5703125" style="6" customWidth="1"/>
    <col min="15105" max="15105" width="8.42578125" style="6" customWidth="1"/>
    <col min="15106" max="15106" width="8.5703125" style="6" customWidth="1"/>
    <col min="15107" max="15107" width="9.85546875" style="6" customWidth="1"/>
    <col min="15108" max="15108" width="10.85546875" style="6" customWidth="1"/>
    <col min="15109" max="15109" width="8.5703125" style="6" customWidth="1"/>
    <col min="15110" max="15110" width="10.140625" style="6" customWidth="1"/>
    <col min="15111" max="15111" width="10.28515625" style="6" customWidth="1"/>
    <col min="15112" max="15112" width="10" style="6" customWidth="1"/>
    <col min="15113" max="15113" width="10.7109375" style="6" customWidth="1"/>
    <col min="15114" max="15114" width="9.42578125" style="6" customWidth="1"/>
    <col min="15115" max="15115" width="10.140625" style="6" customWidth="1"/>
    <col min="15116" max="15116" width="11.5703125" style="6" customWidth="1"/>
    <col min="15117" max="15117" width="10.28515625" style="6" customWidth="1"/>
    <col min="15118" max="15118" width="1.42578125" style="6" customWidth="1"/>
    <col min="15119" max="15119" width="19.85546875" style="6" customWidth="1"/>
    <col min="15120" max="15120" width="17.28515625" style="6" customWidth="1"/>
    <col min="15121" max="15357" width="9.140625" style="6"/>
    <col min="15358" max="15358" width="1.7109375" style="6" customWidth="1"/>
    <col min="15359" max="15359" width="6.28515625" style="6" customWidth="1"/>
    <col min="15360" max="15360" width="4.5703125" style="6" customWidth="1"/>
    <col min="15361" max="15361" width="8.42578125" style="6" customWidth="1"/>
    <col min="15362" max="15362" width="8.5703125" style="6" customWidth="1"/>
    <col min="15363" max="15363" width="9.85546875" style="6" customWidth="1"/>
    <col min="15364" max="15364" width="10.85546875" style="6" customWidth="1"/>
    <col min="15365" max="15365" width="8.5703125" style="6" customWidth="1"/>
    <col min="15366" max="15366" width="10.140625" style="6" customWidth="1"/>
    <col min="15367" max="15367" width="10.28515625" style="6" customWidth="1"/>
    <col min="15368" max="15368" width="10" style="6" customWidth="1"/>
    <col min="15369" max="15369" width="10.7109375" style="6" customWidth="1"/>
    <col min="15370" max="15370" width="9.42578125" style="6" customWidth="1"/>
    <col min="15371" max="15371" width="10.140625" style="6" customWidth="1"/>
    <col min="15372" max="15372" width="11.5703125" style="6" customWidth="1"/>
    <col min="15373" max="15373" width="10.28515625" style="6" customWidth="1"/>
    <col min="15374" max="15374" width="1.42578125" style="6" customWidth="1"/>
    <col min="15375" max="15375" width="19.85546875" style="6" customWidth="1"/>
    <col min="15376" max="15376" width="17.28515625" style="6" customWidth="1"/>
    <col min="15377" max="15613" width="9.140625" style="6"/>
    <col min="15614" max="15614" width="1.7109375" style="6" customWidth="1"/>
    <col min="15615" max="15615" width="6.28515625" style="6" customWidth="1"/>
    <col min="15616" max="15616" width="4.5703125" style="6" customWidth="1"/>
    <col min="15617" max="15617" width="8.42578125" style="6" customWidth="1"/>
    <col min="15618" max="15618" width="8.5703125" style="6" customWidth="1"/>
    <col min="15619" max="15619" width="9.85546875" style="6" customWidth="1"/>
    <col min="15620" max="15620" width="10.85546875" style="6" customWidth="1"/>
    <col min="15621" max="15621" width="8.5703125" style="6" customWidth="1"/>
    <col min="15622" max="15622" width="10.140625" style="6" customWidth="1"/>
    <col min="15623" max="15623" width="10.28515625" style="6" customWidth="1"/>
    <col min="15624" max="15624" width="10" style="6" customWidth="1"/>
    <col min="15625" max="15625" width="10.7109375" style="6" customWidth="1"/>
    <col min="15626" max="15626" width="9.42578125" style="6" customWidth="1"/>
    <col min="15627" max="15627" width="10.140625" style="6" customWidth="1"/>
    <col min="15628" max="15628" width="11.5703125" style="6" customWidth="1"/>
    <col min="15629" max="15629" width="10.28515625" style="6" customWidth="1"/>
    <col min="15630" max="15630" width="1.42578125" style="6" customWidth="1"/>
    <col min="15631" max="15631" width="19.85546875" style="6" customWidth="1"/>
    <col min="15632" max="15632" width="17.28515625" style="6" customWidth="1"/>
    <col min="15633" max="15869" width="9.140625" style="6"/>
    <col min="15870" max="15870" width="1.7109375" style="6" customWidth="1"/>
    <col min="15871" max="15871" width="6.28515625" style="6" customWidth="1"/>
    <col min="15872" max="15872" width="4.5703125" style="6" customWidth="1"/>
    <col min="15873" max="15873" width="8.42578125" style="6" customWidth="1"/>
    <col min="15874" max="15874" width="8.5703125" style="6" customWidth="1"/>
    <col min="15875" max="15875" width="9.85546875" style="6" customWidth="1"/>
    <col min="15876" max="15876" width="10.85546875" style="6" customWidth="1"/>
    <col min="15877" max="15877" width="8.5703125" style="6" customWidth="1"/>
    <col min="15878" max="15878" width="10.140625" style="6" customWidth="1"/>
    <col min="15879" max="15879" width="10.28515625" style="6" customWidth="1"/>
    <col min="15880" max="15880" width="10" style="6" customWidth="1"/>
    <col min="15881" max="15881" width="10.7109375" style="6" customWidth="1"/>
    <col min="15882" max="15882" width="9.42578125" style="6" customWidth="1"/>
    <col min="15883" max="15883" width="10.140625" style="6" customWidth="1"/>
    <col min="15884" max="15884" width="11.5703125" style="6" customWidth="1"/>
    <col min="15885" max="15885" width="10.28515625" style="6" customWidth="1"/>
    <col min="15886" max="15886" width="1.42578125" style="6" customWidth="1"/>
    <col min="15887" max="15887" width="19.85546875" style="6" customWidth="1"/>
    <col min="15888" max="15888" width="17.28515625" style="6" customWidth="1"/>
    <col min="15889" max="16125" width="9.140625" style="6"/>
    <col min="16126" max="16126" width="1.7109375" style="6" customWidth="1"/>
    <col min="16127" max="16127" width="6.28515625" style="6" customWidth="1"/>
    <col min="16128" max="16128" width="4.5703125" style="6" customWidth="1"/>
    <col min="16129" max="16129" width="8.42578125" style="6" customWidth="1"/>
    <col min="16130" max="16130" width="8.5703125" style="6" customWidth="1"/>
    <col min="16131" max="16131" width="9.85546875" style="6" customWidth="1"/>
    <col min="16132" max="16132" width="10.85546875" style="6" customWidth="1"/>
    <col min="16133" max="16133" width="8.5703125" style="6" customWidth="1"/>
    <col min="16134" max="16134" width="10.140625" style="6" customWidth="1"/>
    <col min="16135" max="16135" width="10.28515625" style="6" customWidth="1"/>
    <col min="16136" max="16136" width="10" style="6" customWidth="1"/>
    <col min="16137" max="16137" width="10.7109375" style="6" customWidth="1"/>
    <col min="16138" max="16138" width="9.42578125" style="6" customWidth="1"/>
    <col min="16139" max="16139" width="10.140625" style="6" customWidth="1"/>
    <col min="16140" max="16140" width="11.5703125" style="6" customWidth="1"/>
    <col min="16141" max="16141" width="10.28515625" style="6" customWidth="1"/>
    <col min="16142" max="16142" width="1.42578125" style="6" customWidth="1"/>
    <col min="16143" max="16143" width="19.85546875" style="6" customWidth="1"/>
    <col min="16144" max="16144" width="17.28515625" style="6" customWidth="1"/>
    <col min="16145" max="16384" width="9.140625" style="6"/>
  </cols>
  <sheetData>
    <row r="1" spans="1:16" s="1" customFormat="1" ht="19.5" customHeight="1" x14ac:dyDescent="0.3">
      <c r="B1" s="2" t="s">
        <v>2</v>
      </c>
      <c r="C1" s="3">
        <v>19.3</v>
      </c>
      <c r="D1" s="2" t="s">
        <v>166</v>
      </c>
      <c r="E1" s="28"/>
    </row>
    <row r="2" spans="1:16" s="29" customFormat="1" ht="16.5" customHeight="1" x14ac:dyDescent="0.3">
      <c r="B2" s="4" t="s">
        <v>24</v>
      </c>
      <c r="C2" s="3">
        <v>19.3</v>
      </c>
      <c r="D2" s="4" t="s">
        <v>55</v>
      </c>
      <c r="E2" s="30"/>
    </row>
    <row r="3" spans="1:16" ht="17.25" customHeight="1" x14ac:dyDescent="0.3">
      <c r="D3" s="1" t="s">
        <v>167</v>
      </c>
      <c r="F3" s="1"/>
      <c r="G3" s="1"/>
      <c r="H3" s="1"/>
    </row>
    <row r="4" spans="1:16" ht="20.25" customHeight="1" x14ac:dyDescent="0.3">
      <c r="O4" s="5" t="s">
        <v>25</v>
      </c>
    </row>
    <row r="5" spans="1:16" s="7" customFormat="1" ht="16.5" customHeight="1" x14ac:dyDescent="0.3">
      <c r="A5" s="22"/>
      <c r="B5" s="22"/>
      <c r="C5" s="22"/>
      <c r="D5" s="31"/>
      <c r="E5" s="75" t="s">
        <v>170</v>
      </c>
      <c r="F5" s="76"/>
      <c r="G5" s="76"/>
      <c r="H5" s="76"/>
      <c r="I5" s="76"/>
      <c r="J5" s="76"/>
      <c r="K5" s="77"/>
      <c r="L5" s="78" t="s">
        <v>12</v>
      </c>
      <c r="M5" s="79"/>
      <c r="N5" s="15" t="s">
        <v>20</v>
      </c>
      <c r="O5" s="16"/>
    </row>
    <row r="6" spans="1:16" s="7" customFormat="1" ht="18" customHeight="1" x14ac:dyDescent="0.3">
      <c r="A6" s="23"/>
      <c r="B6" s="23"/>
      <c r="C6" s="23"/>
      <c r="D6" s="32"/>
      <c r="E6" s="84" t="s">
        <v>7</v>
      </c>
      <c r="F6" s="85"/>
      <c r="G6" s="85"/>
      <c r="H6" s="85"/>
      <c r="I6" s="85"/>
      <c r="J6" s="85"/>
      <c r="K6" s="85"/>
      <c r="L6" s="80" t="s">
        <v>13</v>
      </c>
      <c r="M6" s="81"/>
      <c r="N6" s="17"/>
      <c r="O6" s="18"/>
    </row>
    <row r="7" spans="1:16" s="7" customFormat="1" ht="17.25" x14ac:dyDescent="0.3">
      <c r="A7" s="91" t="s">
        <v>56</v>
      </c>
      <c r="B7" s="91"/>
      <c r="C7" s="91"/>
      <c r="D7" s="87"/>
      <c r="E7" s="26" t="s">
        <v>0</v>
      </c>
      <c r="F7" s="13" t="s">
        <v>4</v>
      </c>
      <c r="G7" s="13" t="s">
        <v>16</v>
      </c>
      <c r="H7" s="13" t="s">
        <v>5</v>
      </c>
      <c r="I7" s="13" t="s">
        <v>6</v>
      </c>
      <c r="J7" s="13" t="s">
        <v>17</v>
      </c>
      <c r="K7" s="14" t="s">
        <v>10</v>
      </c>
      <c r="L7" s="14" t="s">
        <v>26</v>
      </c>
      <c r="M7" s="14" t="s">
        <v>12</v>
      </c>
      <c r="N7" s="82" t="s">
        <v>57</v>
      </c>
      <c r="O7" s="83"/>
    </row>
    <row r="8" spans="1:16" s="7" customFormat="1" ht="17.25" x14ac:dyDescent="0.3">
      <c r="A8" s="86" t="s">
        <v>58</v>
      </c>
      <c r="B8" s="86"/>
      <c r="C8" s="86"/>
      <c r="D8" s="87"/>
      <c r="E8" s="26" t="s">
        <v>1</v>
      </c>
      <c r="F8" s="13" t="s">
        <v>15</v>
      </c>
      <c r="G8" s="13" t="s">
        <v>27</v>
      </c>
      <c r="H8" s="13" t="s">
        <v>8</v>
      </c>
      <c r="I8" s="13" t="s">
        <v>28</v>
      </c>
      <c r="J8" s="13" t="s">
        <v>9</v>
      </c>
      <c r="K8" s="14" t="s">
        <v>11</v>
      </c>
      <c r="L8" s="14" t="s">
        <v>29</v>
      </c>
      <c r="M8" s="14" t="s">
        <v>21</v>
      </c>
      <c r="N8" s="82" t="s">
        <v>19</v>
      </c>
      <c r="O8" s="83"/>
    </row>
    <row r="9" spans="1:16" s="7" customFormat="1" ht="17.25" x14ac:dyDescent="0.3">
      <c r="A9" s="23"/>
      <c r="B9" s="23"/>
      <c r="C9" s="23"/>
      <c r="D9" s="32"/>
      <c r="E9" s="33"/>
      <c r="F9" s="13" t="s">
        <v>18</v>
      </c>
      <c r="G9" s="13" t="s">
        <v>23</v>
      </c>
      <c r="H9" s="13"/>
      <c r="I9" s="13" t="s">
        <v>30</v>
      </c>
      <c r="J9" s="13"/>
      <c r="K9" s="13"/>
      <c r="L9" s="14" t="s">
        <v>13</v>
      </c>
      <c r="M9" s="14" t="s">
        <v>14</v>
      </c>
      <c r="N9" s="82" t="s">
        <v>3</v>
      </c>
      <c r="O9" s="83"/>
    </row>
    <row r="10" spans="1:16" s="7" customFormat="1" ht="17.25" x14ac:dyDescent="0.3">
      <c r="A10" s="24"/>
      <c r="B10" s="24"/>
      <c r="C10" s="24"/>
      <c r="D10" s="34"/>
      <c r="E10" s="35"/>
      <c r="F10" s="35"/>
      <c r="G10" s="35"/>
      <c r="H10" s="35"/>
      <c r="I10" s="35"/>
      <c r="J10" s="35"/>
      <c r="K10" s="35"/>
      <c r="L10" s="25" t="s">
        <v>31</v>
      </c>
      <c r="M10" s="21" t="s">
        <v>32</v>
      </c>
      <c r="N10" s="19"/>
      <c r="O10" s="20"/>
    </row>
    <row r="11" spans="1:16" ht="3" customHeight="1" x14ac:dyDescent="0.3">
      <c r="A11" s="89"/>
      <c r="B11" s="89"/>
      <c r="C11" s="89"/>
      <c r="D11" s="90"/>
      <c r="E11" s="36"/>
      <c r="F11" s="37"/>
      <c r="G11" s="37"/>
      <c r="H11" s="37"/>
      <c r="I11" s="37"/>
      <c r="J11" s="37"/>
      <c r="K11" s="37"/>
      <c r="L11" s="37"/>
      <c r="M11" s="37"/>
      <c r="N11" s="38"/>
      <c r="O11" s="39"/>
    </row>
    <row r="12" spans="1:16" s="65" customFormat="1" ht="20.25" customHeight="1" x14ac:dyDescent="0.3">
      <c r="A12" s="56"/>
      <c r="B12" s="74" t="s">
        <v>171</v>
      </c>
      <c r="C12" s="74"/>
      <c r="D12" s="57"/>
      <c r="E12" s="63">
        <f>SUM(E13,E20,E41,E66,E71,E75,E78,E93,E96,E99,E106,E119)</f>
        <v>2237921.3600000003</v>
      </c>
      <c r="F12" s="63">
        <f t="shared" ref="F12:M12" si="0">SUM(F13,F20,F41,F66,F71,F75,F78,F93,F96,F99,F106,F119)</f>
        <v>1442859.0799999996</v>
      </c>
      <c r="G12" s="63">
        <f t="shared" si="0"/>
        <v>26689.599999999999</v>
      </c>
      <c r="H12" s="63">
        <f t="shared" si="0"/>
        <v>17095.86</v>
      </c>
      <c r="I12" s="63">
        <f t="shared" si="0"/>
        <v>14704.640000000001</v>
      </c>
      <c r="J12" s="63">
        <f t="shared" si="0"/>
        <v>7489.8300000000017</v>
      </c>
      <c r="K12" s="63">
        <f t="shared" si="0"/>
        <v>729082.35000000009</v>
      </c>
      <c r="L12" s="63">
        <f t="shared" si="0"/>
        <v>1521473.32</v>
      </c>
      <c r="M12" s="63">
        <f t="shared" si="0"/>
        <v>139197.33999999997</v>
      </c>
      <c r="N12" s="64"/>
      <c r="O12" s="55" t="s">
        <v>1</v>
      </c>
    </row>
    <row r="13" spans="1:16" s="1" customFormat="1" ht="21" customHeight="1" x14ac:dyDescent="0.3">
      <c r="A13" s="88" t="s">
        <v>33</v>
      </c>
      <c r="B13" s="88"/>
      <c r="C13" s="88"/>
      <c r="D13" s="88"/>
      <c r="E13" s="69">
        <f>SUM(E14:E19)</f>
        <v>250718.37000000002</v>
      </c>
      <c r="F13" s="69">
        <f t="shared" ref="F13:M13" si="1">SUM(F14:F19)</f>
        <v>154657.48000000001</v>
      </c>
      <c r="G13" s="69">
        <f t="shared" si="1"/>
        <v>4254.1399999999994</v>
      </c>
      <c r="H13" s="69">
        <f t="shared" si="1"/>
        <v>3732.2599999999998</v>
      </c>
      <c r="I13" s="69">
        <f t="shared" si="1"/>
        <v>2456.1</v>
      </c>
      <c r="J13" s="69">
        <f t="shared" si="1"/>
        <v>911.71</v>
      </c>
      <c r="K13" s="69">
        <f t="shared" si="1"/>
        <v>84706.680000000008</v>
      </c>
      <c r="L13" s="69">
        <f t="shared" si="1"/>
        <v>190578.82</v>
      </c>
      <c r="M13" s="69">
        <f t="shared" si="1"/>
        <v>9509.84</v>
      </c>
      <c r="N13" s="29"/>
      <c r="O13" s="62" t="s">
        <v>59</v>
      </c>
    </row>
    <row r="14" spans="1:16" ht="21" customHeight="1" x14ac:dyDescent="0.3">
      <c r="A14" s="11"/>
      <c r="B14" s="12" t="s">
        <v>60</v>
      </c>
      <c r="C14" s="11"/>
      <c r="D14" s="40"/>
      <c r="E14" s="52">
        <f>SUM(F14:K14)</f>
        <v>31826.67</v>
      </c>
      <c r="F14" s="51">
        <v>22448.81</v>
      </c>
      <c r="G14" s="51">
        <v>311.66000000000003</v>
      </c>
      <c r="H14" s="51">
        <v>229.61</v>
      </c>
      <c r="I14" s="51">
        <v>439.44</v>
      </c>
      <c r="J14" s="51">
        <v>52.23</v>
      </c>
      <c r="K14" s="51">
        <v>8344.92</v>
      </c>
      <c r="L14" s="51">
        <v>18348.28</v>
      </c>
      <c r="M14" s="51">
        <v>544.11</v>
      </c>
      <c r="N14" s="10"/>
      <c r="O14" s="41" t="s">
        <v>61</v>
      </c>
      <c r="P14" s="42"/>
    </row>
    <row r="15" spans="1:16" ht="21" customHeight="1" x14ac:dyDescent="0.3">
      <c r="A15" s="11"/>
      <c r="B15" s="12" t="s">
        <v>62</v>
      </c>
      <c r="C15" s="11"/>
      <c r="D15" s="40"/>
      <c r="E15" s="52">
        <f t="shared" ref="E15:E27" si="2">SUM(F15:K15)</f>
        <v>32759.870000000003</v>
      </c>
      <c r="F15" s="51">
        <v>21656.95</v>
      </c>
      <c r="G15" s="51">
        <v>1040.6099999999999</v>
      </c>
      <c r="H15" s="51">
        <v>387.66</v>
      </c>
      <c r="I15" s="51">
        <v>0</v>
      </c>
      <c r="J15" s="51">
        <v>113.37</v>
      </c>
      <c r="K15" s="51">
        <v>9561.2800000000007</v>
      </c>
      <c r="L15" s="51">
        <v>29685.86</v>
      </c>
      <c r="M15" s="51">
        <v>1039.05</v>
      </c>
      <c r="N15" s="10"/>
      <c r="O15" s="43" t="s">
        <v>63</v>
      </c>
      <c r="P15" s="44"/>
    </row>
    <row r="16" spans="1:16" ht="21" customHeight="1" x14ac:dyDescent="0.3">
      <c r="A16" s="11"/>
      <c r="B16" s="12" t="s">
        <v>64</v>
      </c>
      <c r="C16" s="11"/>
      <c r="D16" s="40"/>
      <c r="E16" s="52">
        <f t="shared" si="2"/>
        <v>47882.530000000006</v>
      </c>
      <c r="F16" s="51">
        <v>34460.620000000003</v>
      </c>
      <c r="G16" s="51">
        <v>1053.3</v>
      </c>
      <c r="H16" s="51">
        <v>608.82000000000005</v>
      </c>
      <c r="I16" s="51">
        <v>1023.86</v>
      </c>
      <c r="J16" s="51">
        <v>394.69</v>
      </c>
      <c r="K16" s="51">
        <v>10341.24</v>
      </c>
      <c r="L16" s="51">
        <v>25137.759999999998</v>
      </c>
      <c r="M16" s="51">
        <v>918.11</v>
      </c>
      <c r="N16" s="10"/>
      <c r="O16" s="41" t="s">
        <v>65</v>
      </c>
      <c r="P16" s="44"/>
    </row>
    <row r="17" spans="1:16" ht="21" customHeight="1" x14ac:dyDescent="0.3">
      <c r="A17" s="11"/>
      <c r="B17" s="12" t="s">
        <v>66</v>
      </c>
      <c r="C17" s="11"/>
      <c r="D17" s="40"/>
      <c r="E17" s="52">
        <f t="shared" si="2"/>
        <v>38855.19</v>
      </c>
      <c r="F17" s="51">
        <v>13946.37</v>
      </c>
      <c r="G17" s="51">
        <v>184.17</v>
      </c>
      <c r="H17" s="51">
        <v>69.52</v>
      </c>
      <c r="I17" s="51">
        <v>992.8</v>
      </c>
      <c r="J17" s="51">
        <v>37.86</v>
      </c>
      <c r="K17" s="51">
        <v>23624.47</v>
      </c>
      <c r="L17" s="51">
        <v>33331.79</v>
      </c>
      <c r="M17" s="51">
        <v>5356.89</v>
      </c>
      <c r="N17" s="10"/>
      <c r="O17" s="41" t="s">
        <v>67</v>
      </c>
      <c r="P17" s="44"/>
    </row>
    <row r="18" spans="1:16" ht="21" customHeight="1" x14ac:dyDescent="0.3">
      <c r="A18" s="11"/>
      <c r="B18" s="12" t="s">
        <v>68</v>
      </c>
      <c r="C18" s="11"/>
      <c r="D18" s="40"/>
      <c r="E18" s="52">
        <f t="shared" si="2"/>
        <v>54548.7</v>
      </c>
      <c r="F18" s="51">
        <v>33377.22</v>
      </c>
      <c r="G18" s="51">
        <v>1241.81</v>
      </c>
      <c r="H18" s="51">
        <v>2015.59</v>
      </c>
      <c r="I18" s="51">
        <v>0</v>
      </c>
      <c r="J18" s="51">
        <v>17.5</v>
      </c>
      <c r="K18" s="51">
        <v>17896.580000000002</v>
      </c>
      <c r="L18" s="51">
        <v>45793.18</v>
      </c>
      <c r="M18" s="51">
        <v>748.11</v>
      </c>
      <c r="N18" s="10"/>
      <c r="O18" s="41" t="s">
        <v>69</v>
      </c>
      <c r="P18" s="44"/>
    </row>
    <row r="19" spans="1:16" ht="21" customHeight="1" x14ac:dyDescent="0.3">
      <c r="A19" s="11"/>
      <c r="B19" s="12" t="s">
        <v>70</v>
      </c>
      <c r="C19" s="11"/>
      <c r="D19" s="40"/>
      <c r="E19" s="52">
        <f t="shared" si="2"/>
        <v>44845.41</v>
      </c>
      <c r="F19" s="51">
        <v>28767.51</v>
      </c>
      <c r="G19" s="51">
        <v>422.59</v>
      </c>
      <c r="H19" s="51">
        <v>421.06</v>
      </c>
      <c r="I19" s="51">
        <v>0</v>
      </c>
      <c r="J19" s="51">
        <v>296.06</v>
      </c>
      <c r="K19" s="51">
        <v>14938.19</v>
      </c>
      <c r="L19" s="51">
        <v>38281.949999999997</v>
      </c>
      <c r="M19" s="51">
        <v>903.57</v>
      </c>
      <c r="N19" s="10"/>
      <c r="O19" s="43" t="s">
        <v>71</v>
      </c>
      <c r="P19" s="44"/>
    </row>
    <row r="20" spans="1:16" s="1" customFormat="1" ht="21" customHeight="1" x14ac:dyDescent="0.3">
      <c r="A20" s="88" t="s">
        <v>34</v>
      </c>
      <c r="B20" s="88"/>
      <c r="C20" s="88"/>
      <c r="D20" s="88"/>
      <c r="E20" s="70">
        <f>SUM(E21:E27,E39:E40)</f>
        <v>624529.04</v>
      </c>
      <c r="F20" s="70">
        <f t="shared" ref="F20:M20" si="3">SUM(F21:F27,F39:F40)</f>
        <v>483411.24</v>
      </c>
      <c r="G20" s="70">
        <f t="shared" si="3"/>
        <v>8772.01</v>
      </c>
      <c r="H20" s="70">
        <f t="shared" si="3"/>
        <v>2182.29</v>
      </c>
      <c r="I20" s="70">
        <f t="shared" si="3"/>
        <v>3782.4900000000002</v>
      </c>
      <c r="J20" s="70">
        <f t="shared" si="3"/>
        <v>383.65</v>
      </c>
      <c r="K20" s="70">
        <f t="shared" si="3"/>
        <v>125997.36</v>
      </c>
      <c r="L20" s="70">
        <f>SUM(L21:L27,L39:L40)</f>
        <v>235258.11</v>
      </c>
      <c r="M20" s="70">
        <f t="shared" si="3"/>
        <v>39508.729999999996</v>
      </c>
      <c r="N20" s="29"/>
      <c r="O20" s="45" t="s">
        <v>35</v>
      </c>
      <c r="P20" s="71"/>
    </row>
    <row r="21" spans="1:16" ht="21" customHeight="1" x14ac:dyDescent="0.3">
      <c r="A21" s="11"/>
      <c r="B21" s="12" t="s">
        <v>72</v>
      </c>
      <c r="C21" s="11"/>
      <c r="D21" s="40"/>
      <c r="E21" s="52">
        <f t="shared" si="2"/>
        <v>21269.08</v>
      </c>
      <c r="F21" s="51">
        <v>2726.41</v>
      </c>
      <c r="G21" s="51">
        <v>102.7</v>
      </c>
      <c r="H21" s="51">
        <v>228.29</v>
      </c>
      <c r="I21" s="51">
        <v>1224.5899999999999</v>
      </c>
      <c r="J21" s="51">
        <v>14.64</v>
      </c>
      <c r="K21" s="51">
        <v>16972.45</v>
      </c>
      <c r="L21" s="51">
        <v>28505.39</v>
      </c>
      <c r="M21" s="51">
        <v>14329.28</v>
      </c>
      <c r="N21" s="10"/>
      <c r="O21" s="27" t="s">
        <v>73</v>
      </c>
      <c r="P21" s="44"/>
    </row>
    <row r="22" spans="1:16" ht="21" customHeight="1" x14ac:dyDescent="0.3">
      <c r="A22" s="11"/>
      <c r="B22" s="12" t="s">
        <v>74</v>
      </c>
      <c r="C22" s="11"/>
      <c r="D22" s="40"/>
      <c r="E22" s="52">
        <f t="shared" si="2"/>
        <v>38493.19</v>
      </c>
      <c r="F22" s="51">
        <v>20789.419999999998</v>
      </c>
      <c r="G22" s="51">
        <v>511.7</v>
      </c>
      <c r="H22" s="51">
        <v>0</v>
      </c>
      <c r="I22" s="51">
        <v>248.95</v>
      </c>
      <c r="J22" s="51">
        <v>10.029999999999999</v>
      </c>
      <c r="K22" s="51">
        <v>16933.09</v>
      </c>
      <c r="L22" s="51">
        <v>26847.77</v>
      </c>
      <c r="M22" s="51">
        <v>7538.26</v>
      </c>
      <c r="N22" s="10"/>
      <c r="O22" s="41" t="s">
        <v>75</v>
      </c>
      <c r="P22" s="44"/>
    </row>
    <row r="23" spans="1:16" ht="21" customHeight="1" x14ac:dyDescent="0.3">
      <c r="A23" s="11"/>
      <c r="B23" s="12" t="s">
        <v>76</v>
      </c>
      <c r="C23" s="11"/>
      <c r="D23" s="40"/>
      <c r="E23" s="52">
        <f t="shared" si="2"/>
        <v>66887.669999999984</v>
      </c>
      <c r="F23" s="51">
        <v>43836.53</v>
      </c>
      <c r="G23" s="51">
        <v>489.45</v>
      </c>
      <c r="H23" s="51">
        <v>441.96</v>
      </c>
      <c r="I23" s="51">
        <v>0</v>
      </c>
      <c r="J23" s="51">
        <v>36.31</v>
      </c>
      <c r="K23" s="51">
        <v>22083.42</v>
      </c>
      <c r="L23" s="51">
        <v>44558.53</v>
      </c>
      <c r="M23" s="51">
        <v>899.05</v>
      </c>
      <c r="N23" s="10"/>
      <c r="O23" s="27" t="s">
        <v>77</v>
      </c>
      <c r="P23" s="44"/>
    </row>
    <row r="24" spans="1:16" ht="21" customHeight="1" x14ac:dyDescent="0.3">
      <c r="A24" s="11"/>
      <c r="B24" s="12" t="s">
        <v>78</v>
      </c>
      <c r="C24" s="11"/>
      <c r="D24" s="40"/>
      <c r="E24" s="52">
        <f t="shared" si="2"/>
        <v>24120.5</v>
      </c>
      <c r="F24" s="51">
        <v>11805.5</v>
      </c>
      <c r="G24" s="51">
        <v>6194.5</v>
      </c>
      <c r="H24" s="51">
        <v>200</v>
      </c>
      <c r="I24" s="51">
        <v>880</v>
      </c>
      <c r="J24" s="51">
        <v>40.5</v>
      </c>
      <c r="K24" s="51">
        <v>5000</v>
      </c>
      <c r="L24" s="51">
        <v>14680.91</v>
      </c>
      <c r="M24" s="51">
        <v>256.7</v>
      </c>
      <c r="N24" s="10"/>
      <c r="O24" s="46" t="s">
        <v>79</v>
      </c>
      <c r="P24" s="44"/>
    </row>
    <row r="25" spans="1:16" ht="21" customHeight="1" x14ac:dyDescent="0.3">
      <c r="A25" s="11"/>
      <c r="B25" s="12" t="s">
        <v>80</v>
      </c>
      <c r="C25" s="11"/>
      <c r="D25" s="40"/>
      <c r="E25" s="52">
        <f t="shared" si="2"/>
        <v>59784.930000000008</v>
      </c>
      <c r="F25" s="51">
        <v>43091.3</v>
      </c>
      <c r="G25" s="51">
        <v>336.62</v>
      </c>
      <c r="H25" s="51">
        <v>358.73</v>
      </c>
      <c r="I25" s="51">
        <v>0</v>
      </c>
      <c r="J25" s="51">
        <v>34.33</v>
      </c>
      <c r="K25" s="51">
        <v>15963.95</v>
      </c>
      <c r="L25" s="51">
        <v>24624.080000000002</v>
      </c>
      <c r="M25" s="51">
        <v>927.75</v>
      </c>
      <c r="N25" s="10"/>
      <c r="O25" s="18" t="s">
        <v>81</v>
      </c>
      <c r="P25" s="44"/>
    </row>
    <row r="26" spans="1:16" ht="21" customHeight="1" x14ac:dyDescent="0.3">
      <c r="A26" s="11"/>
      <c r="B26" s="12" t="s">
        <v>82</v>
      </c>
      <c r="C26" s="11"/>
      <c r="D26" s="40"/>
      <c r="E26" s="52">
        <f t="shared" si="2"/>
        <v>31605.520000000004</v>
      </c>
      <c r="F26" s="51">
        <v>18081.18</v>
      </c>
      <c r="G26" s="51">
        <v>261.14999999999998</v>
      </c>
      <c r="H26" s="51">
        <v>403.91</v>
      </c>
      <c r="I26" s="51">
        <v>813.55</v>
      </c>
      <c r="J26" s="51">
        <v>127.31</v>
      </c>
      <c r="K26" s="51">
        <v>11918.42</v>
      </c>
      <c r="L26" s="51">
        <v>27330.66</v>
      </c>
      <c r="M26" s="51">
        <v>905.23</v>
      </c>
      <c r="N26" s="10"/>
      <c r="O26" s="41" t="s">
        <v>83</v>
      </c>
      <c r="P26" s="44"/>
    </row>
    <row r="27" spans="1:16" ht="21" customHeight="1" x14ac:dyDescent="0.3">
      <c r="A27" s="11"/>
      <c r="B27" s="12" t="s">
        <v>84</v>
      </c>
      <c r="C27" s="11"/>
      <c r="D27" s="40"/>
      <c r="E27" s="52">
        <f t="shared" si="2"/>
        <v>25975.43</v>
      </c>
      <c r="F27" s="51">
        <v>15672.8</v>
      </c>
      <c r="G27" s="51">
        <v>55.22</v>
      </c>
      <c r="H27" s="51">
        <v>181.99</v>
      </c>
      <c r="I27" s="51">
        <v>0</v>
      </c>
      <c r="J27" s="51">
        <v>62.79</v>
      </c>
      <c r="K27" s="51">
        <v>10002.629999999999</v>
      </c>
      <c r="L27" s="51">
        <v>15667.37</v>
      </c>
      <c r="M27" s="51">
        <v>385.87</v>
      </c>
      <c r="N27" s="10"/>
      <c r="O27" s="27" t="s">
        <v>85</v>
      </c>
      <c r="P27" s="44"/>
    </row>
    <row r="28" spans="1:16" s="1" customFormat="1" ht="21.75" customHeight="1" x14ac:dyDescent="0.3">
      <c r="B28" s="2" t="s">
        <v>2</v>
      </c>
      <c r="C28" s="3">
        <v>19.3</v>
      </c>
      <c r="D28" s="2" t="s">
        <v>168</v>
      </c>
      <c r="E28" s="28"/>
    </row>
    <row r="29" spans="1:16" s="29" customFormat="1" ht="17.25" customHeight="1" x14ac:dyDescent="0.3">
      <c r="B29" s="4" t="s">
        <v>24</v>
      </c>
      <c r="C29" s="3">
        <v>19.3</v>
      </c>
      <c r="D29" s="4" t="s">
        <v>55</v>
      </c>
      <c r="E29" s="30"/>
    </row>
    <row r="30" spans="1:16" ht="17.25" customHeight="1" x14ac:dyDescent="0.3">
      <c r="D30" s="1" t="s">
        <v>169</v>
      </c>
      <c r="F30" s="1"/>
      <c r="G30" s="1"/>
      <c r="H30" s="1"/>
    </row>
    <row r="31" spans="1:16" ht="15.75" customHeight="1" x14ac:dyDescent="0.3">
      <c r="O31" s="5" t="s">
        <v>25</v>
      </c>
    </row>
    <row r="32" spans="1:16" s="7" customFormat="1" ht="17.25" customHeight="1" x14ac:dyDescent="0.3">
      <c r="A32" s="22"/>
      <c r="B32" s="22"/>
      <c r="C32" s="22"/>
      <c r="D32" s="31"/>
      <c r="E32" s="75" t="s">
        <v>170</v>
      </c>
      <c r="F32" s="76"/>
      <c r="G32" s="76"/>
      <c r="H32" s="76"/>
      <c r="I32" s="76"/>
      <c r="J32" s="76"/>
      <c r="K32" s="77"/>
      <c r="L32" s="78" t="s">
        <v>12</v>
      </c>
      <c r="M32" s="79"/>
      <c r="N32" s="15" t="s">
        <v>20</v>
      </c>
      <c r="O32" s="16"/>
    </row>
    <row r="33" spans="1:16" s="7" customFormat="1" ht="16.5" customHeight="1" x14ac:dyDescent="0.3">
      <c r="A33" s="23"/>
      <c r="B33" s="23"/>
      <c r="C33" s="23"/>
      <c r="D33" s="32"/>
      <c r="E33" s="84" t="s">
        <v>7</v>
      </c>
      <c r="F33" s="85"/>
      <c r="G33" s="85"/>
      <c r="H33" s="85"/>
      <c r="I33" s="85"/>
      <c r="J33" s="85"/>
      <c r="K33" s="85"/>
      <c r="L33" s="80" t="s">
        <v>13</v>
      </c>
      <c r="M33" s="81"/>
      <c r="N33" s="17"/>
      <c r="O33" s="18"/>
    </row>
    <row r="34" spans="1:16" s="7" customFormat="1" ht="17.25" x14ac:dyDescent="0.3">
      <c r="A34" s="91" t="s">
        <v>56</v>
      </c>
      <c r="B34" s="91"/>
      <c r="C34" s="91"/>
      <c r="D34" s="87"/>
      <c r="E34" s="26" t="s">
        <v>0</v>
      </c>
      <c r="F34" s="13" t="s">
        <v>4</v>
      </c>
      <c r="G34" s="13" t="s">
        <v>16</v>
      </c>
      <c r="H34" s="13" t="s">
        <v>5</v>
      </c>
      <c r="I34" s="13" t="s">
        <v>6</v>
      </c>
      <c r="J34" s="13" t="s">
        <v>17</v>
      </c>
      <c r="K34" s="14" t="s">
        <v>10</v>
      </c>
      <c r="L34" s="14" t="s">
        <v>26</v>
      </c>
      <c r="M34" s="14" t="s">
        <v>12</v>
      </c>
      <c r="N34" s="82" t="s">
        <v>57</v>
      </c>
      <c r="O34" s="83"/>
    </row>
    <row r="35" spans="1:16" s="7" customFormat="1" ht="16.5" customHeight="1" x14ac:dyDescent="0.3">
      <c r="A35" s="86" t="s">
        <v>58</v>
      </c>
      <c r="B35" s="86"/>
      <c r="C35" s="86"/>
      <c r="D35" s="87"/>
      <c r="E35" s="26" t="s">
        <v>1</v>
      </c>
      <c r="F35" s="13" t="s">
        <v>15</v>
      </c>
      <c r="G35" s="13" t="s">
        <v>27</v>
      </c>
      <c r="H35" s="13" t="s">
        <v>8</v>
      </c>
      <c r="I35" s="13" t="s">
        <v>28</v>
      </c>
      <c r="J35" s="13" t="s">
        <v>9</v>
      </c>
      <c r="K35" s="14" t="s">
        <v>11</v>
      </c>
      <c r="L35" s="14" t="s">
        <v>29</v>
      </c>
      <c r="M35" s="14" t="s">
        <v>21</v>
      </c>
      <c r="N35" s="82" t="s">
        <v>19</v>
      </c>
      <c r="O35" s="83"/>
    </row>
    <row r="36" spans="1:16" s="7" customFormat="1" ht="15" customHeight="1" x14ac:dyDescent="0.3">
      <c r="A36" s="23"/>
      <c r="B36" s="23"/>
      <c r="C36" s="23"/>
      <c r="D36" s="32"/>
      <c r="E36" s="33"/>
      <c r="F36" s="13" t="s">
        <v>18</v>
      </c>
      <c r="G36" s="13" t="s">
        <v>23</v>
      </c>
      <c r="H36" s="13"/>
      <c r="I36" s="13" t="s">
        <v>30</v>
      </c>
      <c r="J36" s="13"/>
      <c r="K36" s="13"/>
      <c r="L36" s="14" t="s">
        <v>13</v>
      </c>
      <c r="M36" s="14" t="s">
        <v>14</v>
      </c>
      <c r="N36" s="82" t="s">
        <v>3</v>
      </c>
      <c r="O36" s="83"/>
    </row>
    <row r="37" spans="1:16" s="7" customFormat="1" ht="15.75" customHeight="1" x14ac:dyDescent="0.3">
      <c r="A37" s="24"/>
      <c r="B37" s="24"/>
      <c r="C37" s="24"/>
      <c r="D37" s="34"/>
      <c r="E37" s="35"/>
      <c r="F37" s="35"/>
      <c r="G37" s="35"/>
      <c r="H37" s="35"/>
      <c r="I37" s="35"/>
      <c r="J37" s="35"/>
      <c r="K37" s="35"/>
      <c r="L37" s="25" t="s">
        <v>31</v>
      </c>
      <c r="M37" s="21" t="s">
        <v>32</v>
      </c>
      <c r="N37" s="19"/>
      <c r="O37" s="20"/>
    </row>
    <row r="38" spans="1:16" ht="3" customHeight="1" x14ac:dyDescent="0.3">
      <c r="A38" s="89"/>
      <c r="B38" s="89"/>
      <c r="C38" s="89"/>
      <c r="D38" s="90"/>
      <c r="E38" s="36"/>
      <c r="F38" s="37"/>
      <c r="G38" s="37"/>
      <c r="H38" s="37"/>
      <c r="I38" s="37"/>
      <c r="J38" s="37"/>
      <c r="K38" s="37"/>
      <c r="L38" s="37"/>
      <c r="M38" s="37"/>
      <c r="N38" s="38"/>
      <c r="O38" s="39"/>
    </row>
    <row r="39" spans="1:16" ht="21" customHeight="1" x14ac:dyDescent="0.3">
      <c r="A39" s="11"/>
      <c r="B39" s="12" t="s">
        <v>86</v>
      </c>
      <c r="C39" s="11"/>
      <c r="D39" s="40"/>
      <c r="E39" s="52">
        <f t="shared" ref="E39:E50" si="4">SUM(F39:K39)</f>
        <v>41727.61</v>
      </c>
      <c r="F39" s="51">
        <v>24674.35</v>
      </c>
      <c r="G39" s="51">
        <v>669.11</v>
      </c>
      <c r="H39" s="51">
        <v>166.03</v>
      </c>
      <c r="I39" s="51">
        <v>473.5</v>
      </c>
      <c r="J39" s="51">
        <v>0.84</v>
      </c>
      <c r="K39" s="51">
        <v>15743.78</v>
      </c>
      <c r="L39" s="53">
        <v>30522.37</v>
      </c>
      <c r="M39" s="51">
        <v>8449.59</v>
      </c>
      <c r="N39" s="10"/>
      <c r="O39" s="41" t="s">
        <v>87</v>
      </c>
      <c r="P39" s="44"/>
    </row>
    <row r="40" spans="1:16" ht="21" customHeight="1" x14ac:dyDescent="0.3">
      <c r="A40" s="11"/>
      <c r="B40" s="12" t="s">
        <v>88</v>
      </c>
      <c r="C40" s="11"/>
      <c r="D40" s="40"/>
      <c r="E40" s="52">
        <f t="shared" si="4"/>
        <v>314665.11000000004</v>
      </c>
      <c r="F40" s="51">
        <v>302733.75</v>
      </c>
      <c r="G40" s="51">
        <v>151.56</v>
      </c>
      <c r="H40" s="51">
        <v>201.38</v>
      </c>
      <c r="I40" s="53">
        <v>141.9</v>
      </c>
      <c r="J40" s="51">
        <v>56.9</v>
      </c>
      <c r="K40" s="51">
        <v>11379.62</v>
      </c>
      <c r="L40" s="53">
        <v>22521.03</v>
      </c>
      <c r="M40" s="51">
        <v>5817</v>
      </c>
      <c r="N40" s="10"/>
      <c r="O40" s="41" t="s">
        <v>89</v>
      </c>
      <c r="P40" s="47"/>
    </row>
    <row r="41" spans="1:16" s="1" customFormat="1" ht="21" customHeight="1" x14ac:dyDescent="0.3">
      <c r="A41" s="88" t="s">
        <v>36</v>
      </c>
      <c r="B41" s="88"/>
      <c r="C41" s="88"/>
      <c r="D41" s="88"/>
      <c r="E41" s="69">
        <f>SUM(E42:E50,E51:E53)</f>
        <v>469009.57999999996</v>
      </c>
      <c r="F41" s="69">
        <f t="shared" ref="F41:M41" si="5">SUM(F42:F50,F51:F53)</f>
        <v>306235.94999999995</v>
      </c>
      <c r="G41" s="69">
        <f t="shared" si="5"/>
        <v>7057.47</v>
      </c>
      <c r="H41" s="69">
        <f t="shared" si="5"/>
        <v>3761.02</v>
      </c>
      <c r="I41" s="69">
        <f t="shared" si="5"/>
        <v>3003.78</v>
      </c>
      <c r="J41" s="69">
        <f t="shared" si="5"/>
        <v>3294.34</v>
      </c>
      <c r="K41" s="69">
        <f t="shared" si="5"/>
        <v>145657.02000000002</v>
      </c>
      <c r="L41" s="69">
        <f t="shared" si="5"/>
        <v>383307.77</v>
      </c>
      <c r="M41" s="69">
        <f t="shared" si="5"/>
        <v>20434.509999999995</v>
      </c>
      <c r="N41" s="29"/>
      <c r="O41" s="48" t="s">
        <v>37</v>
      </c>
      <c r="P41" s="72"/>
    </row>
    <row r="42" spans="1:16" ht="21" customHeight="1" x14ac:dyDescent="0.3">
      <c r="A42" s="11"/>
      <c r="B42" s="12" t="s">
        <v>90</v>
      </c>
      <c r="C42" s="11"/>
      <c r="D42" s="40"/>
      <c r="E42" s="52">
        <f t="shared" si="4"/>
        <v>28432.339999999997</v>
      </c>
      <c r="F42" s="51">
        <v>17368.47</v>
      </c>
      <c r="G42" s="51">
        <v>63.98</v>
      </c>
      <c r="H42" s="51">
        <v>175.87</v>
      </c>
      <c r="I42" s="53">
        <v>0</v>
      </c>
      <c r="J42" s="51">
        <v>55.89</v>
      </c>
      <c r="K42" s="51">
        <v>10768.13</v>
      </c>
      <c r="L42" s="53">
        <v>17364.330000000002</v>
      </c>
      <c r="M42" s="51">
        <v>473.96</v>
      </c>
      <c r="N42" s="10"/>
      <c r="O42" s="27" t="s">
        <v>91</v>
      </c>
      <c r="P42" s="47"/>
    </row>
    <row r="43" spans="1:16" ht="21" customHeight="1" x14ac:dyDescent="0.3">
      <c r="A43" s="11"/>
      <c r="B43" s="12" t="s">
        <v>92</v>
      </c>
      <c r="C43" s="11"/>
      <c r="D43" s="40"/>
      <c r="E43" s="52">
        <f t="shared" si="4"/>
        <v>80860.929999999993</v>
      </c>
      <c r="F43" s="51">
        <v>54284.62</v>
      </c>
      <c r="G43" s="51">
        <v>2690.6</v>
      </c>
      <c r="H43" s="51">
        <v>448.9</v>
      </c>
      <c r="I43" s="53">
        <v>0</v>
      </c>
      <c r="J43" s="51">
        <v>1090.0999999999999</v>
      </c>
      <c r="K43" s="51">
        <v>22346.71</v>
      </c>
      <c r="L43" s="53">
        <v>73457.679999999993</v>
      </c>
      <c r="M43" s="51">
        <v>13116.51</v>
      </c>
      <c r="N43" s="10"/>
      <c r="O43" s="27" t="s">
        <v>93</v>
      </c>
      <c r="P43" s="47"/>
    </row>
    <row r="44" spans="1:16" ht="21" customHeight="1" x14ac:dyDescent="0.3">
      <c r="A44" s="11"/>
      <c r="B44" s="12" t="s">
        <v>94</v>
      </c>
      <c r="C44" s="11"/>
      <c r="D44" s="40"/>
      <c r="E44" s="52">
        <f t="shared" si="4"/>
        <v>49113.440000000002</v>
      </c>
      <c r="F44" s="51">
        <v>33118.400000000001</v>
      </c>
      <c r="G44" s="51">
        <v>601.92999999999995</v>
      </c>
      <c r="H44" s="51">
        <v>491.51</v>
      </c>
      <c r="I44" s="51">
        <v>1006.88</v>
      </c>
      <c r="J44" s="51">
        <v>384.29</v>
      </c>
      <c r="K44" s="51">
        <v>13510.43</v>
      </c>
      <c r="L44" s="53">
        <v>31973.9</v>
      </c>
      <c r="M44" s="51">
        <v>653.27</v>
      </c>
      <c r="N44" s="10"/>
      <c r="O44" s="27" t="s">
        <v>95</v>
      </c>
      <c r="P44" s="47"/>
    </row>
    <row r="45" spans="1:16" ht="21" customHeight="1" x14ac:dyDescent="0.3">
      <c r="A45" s="11"/>
      <c r="B45" s="12" t="s">
        <v>96</v>
      </c>
      <c r="C45" s="11"/>
      <c r="D45" s="40"/>
      <c r="E45" s="52">
        <f t="shared" si="4"/>
        <v>20500</v>
      </c>
      <c r="F45" s="51">
        <v>14786</v>
      </c>
      <c r="G45" s="51">
        <v>112</v>
      </c>
      <c r="H45" s="51">
        <v>500</v>
      </c>
      <c r="I45" s="53">
        <v>0</v>
      </c>
      <c r="J45" s="51">
        <v>102</v>
      </c>
      <c r="K45" s="51">
        <v>5000</v>
      </c>
      <c r="L45" s="53">
        <v>19662</v>
      </c>
      <c r="M45" s="51">
        <v>838</v>
      </c>
      <c r="N45" s="10"/>
      <c r="O45" s="27" t="s">
        <v>97</v>
      </c>
      <c r="P45" s="47"/>
    </row>
    <row r="46" spans="1:16" ht="21" customHeight="1" x14ac:dyDescent="0.3">
      <c r="A46" s="11"/>
      <c r="B46" s="12" t="s">
        <v>98</v>
      </c>
      <c r="C46" s="11"/>
      <c r="D46" s="40"/>
      <c r="E46" s="52">
        <f t="shared" si="4"/>
        <v>37810.880000000005</v>
      </c>
      <c r="F46" s="51">
        <v>28610.97</v>
      </c>
      <c r="G46" s="51">
        <v>607.70000000000005</v>
      </c>
      <c r="H46" s="51">
        <v>379.93</v>
      </c>
      <c r="I46" s="53">
        <v>0</v>
      </c>
      <c r="J46" s="51">
        <v>210.56</v>
      </c>
      <c r="K46" s="51">
        <v>8001.72</v>
      </c>
      <c r="L46" s="53">
        <v>31607.08</v>
      </c>
      <c r="M46" s="51">
        <v>614.79999999999995</v>
      </c>
      <c r="N46" s="10"/>
      <c r="O46" s="41" t="s">
        <v>99</v>
      </c>
      <c r="P46" s="47"/>
    </row>
    <row r="47" spans="1:16" ht="21" customHeight="1" x14ac:dyDescent="0.3">
      <c r="A47" s="11"/>
      <c r="B47" s="12" t="s">
        <v>100</v>
      </c>
      <c r="C47" s="11"/>
      <c r="D47" s="40"/>
      <c r="E47" s="52">
        <f t="shared" si="4"/>
        <v>29381.93</v>
      </c>
      <c r="F47" s="51">
        <v>17122.98</v>
      </c>
      <c r="G47" s="51">
        <v>68.260000000000005</v>
      </c>
      <c r="H47" s="51">
        <v>225.84</v>
      </c>
      <c r="I47" s="51">
        <v>238.07</v>
      </c>
      <c r="J47" s="51">
        <v>40.04</v>
      </c>
      <c r="K47" s="51">
        <v>11686.74</v>
      </c>
      <c r="L47" s="53">
        <v>19155.95</v>
      </c>
      <c r="M47" s="51">
        <v>622.32000000000005</v>
      </c>
      <c r="N47" s="10"/>
      <c r="O47" s="41" t="s">
        <v>101</v>
      </c>
      <c r="P47" s="47"/>
    </row>
    <row r="48" spans="1:16" ht="21" customHeight="1" x14ac:dyDescent="0.3">
      <c r="A48" s="11"/>
      <c r="B48" s="12" t="s">
        <v>102</v>
      </c>
      <c r="C48" s="11"/>
      <c r="D48" s="40"/>
      <c r="E48" s="52">
        <f t="shared" si="4"/>
        <v>23017.17</v>
      </c>
      <c r="F48" s="51">
        <v>14589.68</v>
      </c>
      <c r="G48" s="51">
        <v>161.91</v>
      </c>
      <c r="H48" s="51">
        <v>198.35</v>
      </c>
      <c r="I48" s="53">
        <v>0</v>
      </c>
      <c r="J48" s="51">
        <v>58.05</v>
      </c>
      <c r="K48" s="51">
        <v>8009.18</v>
      </c>
      <c r="L48" s="53">
        <v>18684.09</v>
      </c>
      <c r="M48" s="51">
        <v>285.87</v>
      </c>
      <c r="N48" s="10"/>
      <c r="O48" s="41" t="s">
        <v>103</v>
      </c>
      <c r="P48" s="47"/>
    </row>
    <row r="49" spans="1:16" ht="21" customHeight="1" x14ac:dyDescent="0.3">
      <c r="A49" s="11"/>
      <c r="B49" s="12" t="s">
        <v>104</v>
      </c>
      <c r="C49" s="11"/>
      <c r="D49" s="40"/>
      <c r="E49" s="52">
        <f t="shared" si="4"/>
        <v>32098.010000000002</v>
      </c>
      <c r="F49" s="51">
        <v>19951.099999999999</v>
      </c>
      <c r="G49" s="51">
        <v>426.81</v>
      </c>
      <c r="H49" s="51">
        <v>122.56</v>
      </c>
      <c r="I49" s="53">
        <v>0</v>
      </c>
      <c r="J49" s="51">
        <v>129.59</v>
      </c>
      <c r="K49" s="51">
        <v>11467.95</v>
      </c>
      <c r="L49" s="53">
        <v>25316.85</v>
      </c>
      <c r="M49" s="51">
        <v>405.41</v>
      </c>
      <c r="N49" s="10"/>
      <c r="O49" s="27" t="s">
        <v>105</v>
      </c>
      <c r="P49" s="47"/>
    </row>
    <row r="50" spans="1:16" ht="21" customHeight="1" x14ac:dyDescent="0.3">
      <c r="A50" s="11"/>
      <c r="B50" s="12" t="s">
        <v>106</v>
      </c>
      <c r="C50" s="11"/>
      <c r="D50" s="40"/>
      <c r="E50" s="52">
        <f t="shared" si="4"/>
        <v>68892.23</v>
      </c>
      <c r="F50" s="51">
        <v>45047.51</v>
      </c>
      <c r="G50" s="51">
        <v>898.56</v>
      </c>
      <c r="H50" s="51">
        <v>248.89</v>
      </c>
      <c r="I50" s="53">
        <v>0</v>
      </c>
      <c r="J50" s="51">
        <v>456.9</v>
      </c>
      <c r="K50" s="51">
        <v>22240.37</v>
      </c>
      <c r="L50" s="53">
        <v>69415.820000000007</v>
      </c>
      <c r="M50" s="51">
        <v>1774.96</v>
      </c>
      <c r="N50" s="10"/>
      <c r="O50" s="41" t="s">
        <v>107</v>
      </c>
      <c r="P50" s="47"/>
    </row>
    <row r="51" spans="1:16" ht="21" customHeight="1" x14ac:dyDescent="0.3">
      <c r="A51" s="11"/>
      <c r="B51" s="12" t="s">
        <v>108</v>
      </c>
      <c r="C51" s="11"/>
      <c r="D51" s="40"/>
      <c r="E51" s="52">
        <f>SUM(F51:K51)</f>
        <v>39618.660000000003</v>
      </c>
      <c r="F51" s="51">
        <v>25971.84</v>
      </c>
      <c r="G51" s="51">
        <v>824.55</v>
      </c>
      <c r="H51" s="51">
        <v>436.19</v>
      </c>
      <c r="I51" s="51">
        <v>1177.49</v>
      </c>
      <c r="J51" s="51">
        <v>46.45</v>
      </c>
      <c r="K51" s="51">
        <v>11162.14</v>
      </c>
      <c r="L51" s="53">
        <v>28016.880000000001</v>
      </c>
      <c r="M51" s="51">
        <v>548.79999999999995</v>
      </c>
      <c r="N51" s="10"/>
      <c r="O51" s="27" t="s">
        <v>109</v>
      </c>
      <c r="P51" s="47"/>
    </row>
    <row r="52" spans="1:16" ht="21" customHeight="1" x14ac:dyDescent="0.3">
      <c r="A52" s="11"/>
      <c r="B52" s="12" t="s">
        <v>110</v>
      </c>
      <c r="C52" s="11"/>
      <c r="D52" s="40"/>
      <c r="E52" s="52">
        <f>SUM(F52:K52)</f>
        <v>32009.54</v>
      </c>
      <c r="F52" s="51">
        <v>17435.53</v>
      </c>
      <c r="G52" s="51">
        <v>27.06</v>
      </c>
      <c r="H52" s="51">
        <v>275.66000000000003</v>
      </c>
      <c r="I52" s="51">
        <v>581.34</v>
      </c>
      <c r="J52" s="51">
        <v>168.5</v>
      </c>
      <c r="K52" s="51">
        <v>13521.45</v>
      </c>
      <c r="L52" s="53">
        <v>29806.11</v>
      </c>
      <c r="M52" s="51">
        <v>630.76</v>
      </c>
      <c r="N52" s="10"/>
      <c r="O52" s="41" t="s">
        <v>111</v>
      </c>
      <c r="P52" s="47"/>
    </row>
    <row r="53" spans="1:16" ht="21" customHeight="1" x14ac:dyDescent="0.3">
      <c r="A53" s="11"/>
      <c r="B53" s="12" t="s">
        <v>112</v>
      </c>
      <c r="C53" s="11"/>
      <c r="D53" s="40"/>
      <c r="E53" s="52">
        <f>SUM(F53:K53)</f>
        <v>27274.45</v>
      </c>
      <c r="F53" s="51">
        <v>17948.849999999999</v>
      </c>
      <c r="G53" s="51">
        <v>574.11</v>
      </c>
      <c r="H53" s="51">
        <v>257.32</v>
      </c>
      <c r="I53" s="53">
        <v>0</v>
      </c>
      <c r="J53" s="51">
        <v>551.97</v>
      </c>
      <c r="K53" s="51">
        <v>7942.2</v>
      </c>
      <c r="L53" s="53">
        <v>18847.080000000002</v>
      </c>
      <c r="M53" s="51">
        <v>469.85</v>
      </c>
      <c r="N53" s="10"/>
      <c r="O53" s="27" t="s">
        <v>113</v>
      </c>
      <c r="P53" s="47"/>
    </row>
    <row r="54" spans="1:16" ht="21" customHeight="1" x14ac:dyDescent="0.3">
      <c r="A54" s="11"/>
      <c r="B54" s="11"/>
      <c r="C54" s="11"/>
      <c r="D54" s="40"/>
      <c r="E54" s="66"/>
      <c r="F54" s="67"/>
      <c r="G54" s="67"/>
      <c r="H54" s="67"/>
      <c r="I54" s="68"/>
      <c r="J54" s="67"/>
      <c r="K54" s="67"/>
      <c r="L54" s="68"/>
      <c r="M54" s="67"/>
      <c r="N54" s="10"/>
      <c r="O54" s="27"/>
      <c r="P54" s="47"/>
    </row>
    <row r="55" spans="1:16" s="1" customFormat="1" ht="21" customHeight="1" x14ac:dyDescent="0.3">
      <c r="B55" s="2" t="s">
        <v>2</v>
      </c>
      <c r="C55" s="3">
        <v>19.3</v>
      </c>
      <c r="D55" s="2" t="s">
        <v>168</v>
      </c>
      <c r="E55" s="28"/>
    </row>
    <row r="56" spans="1:16" s="29" customFormat="1" ht="21" customHeight="1" x14ac:dyDescent="0.3">
      <c r="B56" s="4" t="s">
        <v>24</v>
      </c>
      <c r="C56" s="3">
        <v>19.3</v>
      </c>
      <c r="D56" s="4" t="s">
        <v>55</v>
      </c>
      <c r="E56" s="30"/>
    </row>
    <row r="57" spans="1:16" ht="17.25" customHeight="1" x14ac:dyDescent="0.3">
      <c r="D57" s="1" t="s">
        <v>169</v>
      </c>
      <c r="F57" s="1"/>
      <c r="G57" s="1"/>
      <c r="H57" s="1"/>
    </row>
    <row r="58" spans="1:16" ht="16.5" customHeight="1" x14ac:dyDescent="0.3">
      <c r="O58" s="5" t="s">
        <v>25</v>
      </c>
    </row>
    <row r="59" spans="1:16" s="7" customFormat="1" ht="18" customHeight="1" x14ac:dyDescent="0.3">
      <c r="A59" s="22"/>
      <c r="B59" s="22"/>
      <c r="C59" s="22"/>
      <c r="D59" s="31"/>
      <c r="E59" s="75" t="s">
        <v>170</v>
      </c>
      <c r="F59" s="76"/>
      <c r="G59" s="76"/>
      <c r="H59" s="76"/>
      <c r="I59" s="76"/>
      <c r="J59" s="76"/>
      <c r="K59" s="77"/>
      <c r="L59" s="78" t="s">
        <v>12</v>
      </c>
      <c r="M59" s="79"/>
      <c r="N59" s="15" t="s">
        <v>20</v>
      </c>
      <c r="O59" s="16"/>
    </row>
    <row r="60" spans="1:16" s="7" customFormat="1" ht="20.25" customHeight="1" x14ac:dyDescent="0.3">
      <c r="A60" s="23"/>
      <c r="B60" s="23"/>
      <c r="C60" s="23"/>
      <c r="D60" s="32"/>
      <c r="E60" s="84" t="s">
        <v>7</v>
      </c>
      <c r="F60" s="85"/>
      <c r="G60" s="85"/>
      <c r="H60" s="85"/>
      <c r="I60" s="85"/>
      <c r="J60" s="85"/>
      <c r="K60" s="85"/>
      <c r="L60" s="80" t="s">
        <v>13</v>
      </c>
      <c r="M60" s="81"/>
      <c r="N60" s="17"/>
      <c r="O60" s="18"/>
    </row>
    <row r="61" spans="1:16" s="7" customFormat="1" ht="17.25" x14ac:dyDescent="0.3">
      <c r="A61" s="91" t="s">
        <v>56</v>
      </c>
      <c r="B61" s="91"/>
      <c r="C61" s="91"/>
      <c r="D61" s="87"/>
      <c r="E61" s="26" t="s">
        <v>0</v>
      </c>
      <c r="F61" s="13" t="s">
        <v>4</v>
      </c>
      <c r="G61" s="13" t="s">
        <v>16</v>
      </c>
      <c r="H61" s="13" t="s">
        <v>5</v>
      </c>
      <c r="I61" s="13" t="s">
        <v>6</v>
      </c>
      <c r="J61" s="13" t="s">
        <v>17</v>
      </c>
      <c r="K61" s="14" t="s">
        <v>10</v>
      </c>
      <c r="L61" s="14" t="s">
        <v>26</v>
      </c>
      <c r="M61" s="14" t="s">
        <v>12</v>
      </c>
      <c r="N61" s="82" t="s">
        <v>57</v>
      </c>
      <c r="O61" s="83"/>
    </row>
    <row r="62" spans="1:16" s="7" customFormat="1" ht="17.25" x14ac:dyDescent="0.3">
      <c r="A62" s="86" t="s">
        <v>58</v>
      </c>
      <c r="B62" s="86"/>
      <c r="C62" s="86"/>
      <c r="D62" s="87"/>
      <c r="E62" s="26" t="s">
        <v>1</v>
      </c>
      <c r="F62" s="13" t="s">
        <v>15</v>
      </c>
      <c r="G62" s="13" t="s">
        <v>27</v>
      </c>
      <c r="H62" s="13" t="s">
        <v>8</v>
      </c>
      <c r="I62" s="13" t="s">
        <v>28</v>
      </c>
      <c r="J62" s="13" t="s">
        <v>9</v>
      </c>
      <c r="K62" s="14" t="s">
        <v>11</v>
      </c>
      <c r="L62" s="14" t="s">
        <v>29</v>
      </c>
      <c r="M62" s="14" t="s">
        <v>21</v>
      </c>
      <c r="N62" s="82" t="s">
        <v>19</v>
      </c>
      <c r="O62" s="83"/>
    </row>
    <row r="63" spans="1:16" s="7" customFormat="1" ht="17.25" x14ac:dyDescent="0.3">
      <c r="A63" s="23"/>
      <c r="B63" s="23"/>
      <c r="C63" s="23"/>
      <c r="D63" s="32"/>
      <c r="E63" s="33"/>
      <c r="F63" s="13" t="s">
        <v>18</v>
      </c>
      <c r="G63" s="13" t="s">
        <v>23</v>
      </c>
      <c r="H63" s="13"/>
      <c r="I63" s="13" t="s">
        <v>30</v>
      </c>
      <c r="J63" s="13"/>
      <c r="K63" s="13"/>
      <c r="L63" s="14" t="s">
        <v>13</v>
      </c>
      <c r="M63" s="14" t="s">
        <v>14</v>
      </c>
      <c r="N63" s="82" t="s">
        <v>3</v>
      </c>
      <c r="O63" s="83"/>
    </row>
    <row r="64" spans="1:16" s="7" customFormat="1" ht="17.25" x14ac:dyDescent="0.3">
      <c r="A64" s="24"/>
      <c r="B64" s="24"/>
      <c r="C64" s="24"/>
      <c r="D64" s="34"/>
      <c r="E64" s="35"/>
      <c r="F64" s="35"/>
      <c r="G64" s="35"/>
      <c r="H64" s="35"/>
      <c r="I64" s="35"/>
      <c r="J64" s="35"/>
      <c r="K64" s="35"/>
      <c r="L64" s="25" t="s">
        <v>31</v>
      </c>
      <c r="M64" s="21" t="s">
        <v>32</v>
      </c>
      <c r="N64" s="19"/>
      <c r="O64" s="20"/>
    </row>
    <row r="65" spans="1:16" ht="3" customHeight="1" x14ac:dyDescent="0.3">
      <c r="A65" s="89"/>
      <c r="B65" s="89"/>
      <c r="C65" s="89"/>
      <c r="D65" s="90"/>
      <c r="E65" s="36"/>
      <c r="F65" s="37"/>
      <c r="G65" s="37"/>
      <c r="H65" s="37"/>
      <c r="I65" s="37"/>
      <c r="J65" s="37"/>
      <c r="K65" s="37"/>
      <c r="L65" s="37"/>
      <c r="M65" s="37"/>
      <c r="N65" s="38"/>
      <c r="O65" s="39"/>
    </row>
    <row r="66" spans="1:16" s="1" customFormat="1" ht="21" customHeight="1" x14ac:dyDescent="0.3">
      <c r="A66" s="88" t="s">
        <v>38</v>
      </c>
      <c r="B66" s="88"/>
      <c r="C66" s="88"/>
      <c r="D66" s="88"/>
      <c r="E66" s="69">
        <f t="shared" ref="E66:M66" si="6">SUM(E67:E70)</f>
        <v>134677.11000000002</v>
      </c>
      <c r="F66" s="69">
        <f t="shared" si="6"/>
        <v>72939.91</v>
      </c>
      <c r="G66" s="69">
        <f t="shared" si="6"/>
        <v>415.42</v>
      </c>
      <c r="H66" s="69">
        <f t="shared" si="6"/>
        <v>831.95</v>
      </c>
      <c r="I66" s="69">
        <f t="shared" si="6"/>
        <v>485.72</v>
      </c>
      <c r="J66" s="69">
        <f t="shared" si="6"/>
        <v>328.47</v>
      </c>
      <c r="K66" s="69">
        <f t="shared" si="6"/>
        <v>59675.64</v>
      </c>
      <c r="L66" s="69">
        <f t="shared" si="6"/>
        <v>85759.260000000009</v>
      </c>
      <c r="M66" s="69">
        <f t="shared" si="6"/>
        <v>16601.95</v>
      </c>
      <c r="N66" s="29"/>
      <c r="O66" s="48" t="s">
        <v>39</v>
      </c>
      <c r="P66" s="72"/>
    </row>
    <row r="67" spans="1:16" ht="21" customHeight="1" x14ac:dyDescent="0.3">
      <c r="A67" s="11"/>
      <c r="B67" s="12" t="s">
        <v>114</v>
      </c>
      <c r="C67" s="11"/>
      <c r="D67" s="40"/>
      <c r="E67" s="52">
        <f>SUM(F67:K67)</f>
        <v>42409.930000000008</v>
      </c>
      <c r="F67" s="51">
        <v>21999.88</v>
      </c>
      <c r="G67" s="51">
        <v>57.61</v>
      </c>
      <c r="H67" s="51">
        <v>167.73</v>
      </c>
      <c r="I67" s="53">
        <v>0</v>
      </c>
      <c r="J67" s="51">
        <v>56.74</v>
      </c>
      <c r="K67" s="51">
        <v>20127.97</v>
      </c>
      <c r="L67" s="53">
        <v>23701.56</v>
      </c>
      <c r="M67" s="51">
        <v>414</v>
      </c>
      <c r="N67" s="10"/>
      <c r="O67" s="41" t="s">
        <v>115</v>
      </c>
      <c r="P67" s="47"/>
    </row>
    <row r="68" spans="1:16" ht="18" customHeight="1" x14ac:dyDescent="0.3">
      <c r="A68" s="11"/>
      <c r="B68" s="12" t="s">
        <v>116</v>
      </c>
      <c r="C68" s="11"/>
      <c r="D68" s="40"/>
      <c r="E68" s="52">
        <f t="shared" ref="E68:E74" si="7">SUM(F68:K68)</f>
        <v>33488.6</v>
      </c>
      <c r="F68" s="51">
        <v>17877.87</v>
      </c>
      <c r="G68" s="51">
        <v>281.04000000000002</v>
      </c>
      <c r="H68" s="51">
        <v>292.98</v>
      </c>
      <c r="I68" s="53">
        <v>0</v>
      </c>
      <c r="J68" s="51">
        <v>19.41</v>
      </c>
      <c r="K68" s="51">
        <v>15017.3</v>
      </c>
      <c r="L68" s="53">
        <v>23558.94</v>
      </c>
      <c r="M68" s="51">
        <v>5328.22</v>
      </c>
      <c r="N68" s="10"/>
      <c r="O68" s="41" t="s">
        <v>117</v>
      </c>
      <c r="P68" s="47"/>
    </row>
    <row r="69" spans="1:16" ht="20.25" customHeight="1" x14ac:dyDescent="0.3">
      <c r="A69" s="11"/>
      <c r="B69" s="12" t="s">
        <v>118</v>
      </c>
      <c r="C69" s="11"/>
      <c r="D69" s="40"/>
      <c r="E69" s="52">
        <f t="shared" si="7"/>
        <v>28986.35</v>
      </c>
      <c r="F69" s="51">
        <v>18667.419999999998</v>
      </c>
      <c r="G69" s="51">
        <v>13.63</v>
      </c>
      <c r="H69" s="51">
        <v>182.73</v>
      </c>
      <c r="I69" s="53">
        <v>0</v>
      </c>
      <c r="J69" s="51">
        <v>163.72999999999999</v>
      </c>
      <c r="K69" s="51">
        <v>9958.84</v>
      </c>
      <c r="L69" s="53">
        <v>17862.41</v>
      </c>
      <c r="M69" s="51">
        <v>6993.88</v>
      </c>
      <c r="N69" s="10"/>
      <c r="O69" s="41" t="s">
        <v>119</v>
      </c>
      <c r="P69" s="47"/>
    </row>
    <row r="70" spans="1:16" ht="20.25" customHeight="1" x14ac:dyDescent="0.3">
      <c r="A70" s="11"/>
      <c r="B70" s="12" t="s">
        <v>120</v>
      </c>
      <c r="C70" s="11"/>
      <c r="D70" s="40"/>
      <c r="E70" s="52">
        <f t="shared" si="7"/>
        <v>29792.23</v>
      </c>
      <c r="F70" s="51">
        <v>14394.74</v>
      </c>
      <c r="G70" s="51">
        <v>63.14</v>
      </c>
      <c r="H70" s="51">
        <v>188.51</v>
      </c>
      <c r="I70" s="51">
        <v>485.72</v>
      </c>
      <c r="J70" s="51">
        <v>88.59</v>
      </c>
      <c r="K70" s="51">
        <v>14571.53</v>
      </c>
      <c r="L70" s="53">
        <v>20636.349999999999</v>
      </c>
      <c r="M70" s="51">
        <v>3865.85</v>
      </c>
      <c r="N70" s="10"/>
      <c r="O70" s="41" t="s">
        <v>121</v>
      </c>
      <c r="P70" s="47"/>
    </row>
    <row r="71" spans="1:16" s="1" customFormat="1" ht="21.75" customHeight="1" x14ac:dyDescent="0.3">
      <c r="A71" s="88" t="s">
        <v>40</v>
      </c>
      <c r="B71" s="88"/>
      <c r="C71" s="88"/>
      <c r="D71" s="88"/>
      <c r="E71" s="73">
        <f>SUM(E72:E74)</f>
        <v>75478.610000000015</v>
      </c>
      <c r="F71" s="73">
        <f t="shared" ref="F71:M71" si="8">SUM(F72:F74)</f>
        <v>39278.04</v>
      </c>
      <c r="G71" s="73">
        <f t="shared" si="8"/>
        <v>203.05999999999997</v>
      </c>
      <c r="H71" s="73">
        <f t="shared" si="8"/>
        <v>752.28</v>
      </c>
      <c r="I71" s="73">
        <f t="shared" si="8"/>
        <v>0</v>
      </c>
      <c r="J71" s="73">
        <f t="shared" si="8"/>
        <v>257.38</v>
      </c>
      <c r="K71" s="73">
        <f t="shared" si="8"/>
        <v>34987.85</v>
      </c>
      <c r="L71" s="73">
        <f t="shared" si="8"/>
        <v>63772.079999999994</v>
      </c>
      <c r="M71" s="73">
        <f t="shared" si="8"/>
        <v>1384.78</v>
      </c>
      <c r="N71" s="29"/>
      <c r="O71" s="48" t="s">
        <v>41</v>
      </c>
      <c r="P71" s="72"/>
    </row>
    <row r="72" spans="1:16" ht="21.75" customHeight="1" x14ac:dyDescent="0.3">
      <c r="A72" s="11"/>
      <c r="B72" s="12" t="s">
        <v>122</v>
      </c>
      <c r="C72" s="11"/>
      <c r="D72" s="40"/>
      <c r="E72" s="52">
        <f t="shared" si="7"/>
        <v>25502.160000000003</v>
      </c>
      <c r="F72" s="51">
        <v>12977.28</v>
      </c>
      <c r="G72" s="51">
        <v>171.76</v>
      </c>
      <c r="H72" s="51">
        <v>158.86000000000001</v>
      </c>
      <c r="I72" s="53">
        <v>0</v>
      </c>
      <c r="J72" s="51">
        <v>43.57</v>
      </c>
      <c r="K72" s="51">
        <v>12150.69</v>
      </c>
      <c r="L72" s="53">
        <v>25004.5</v>
      </c>
      <c r="M72" s="51">
        <v>338.53</v>
      </c>
      <c r="N72" s="10"/>
      <c r="O72" s="41" t="s">
        <v>123</v>
      </c>
      <c r="P72" s="47"/>
    </row>
    <row r="73" spans="1:16" ht="21.75" customHeight="1" x14ac:dyDescent="0.3">
      <c r="A73" s="11"/>
      <c r="B73" s="12" t="s">
        <v>124</v>
      </c>
      <c r="C73" s="11"/>
      <c r="D73" s="40"/>
      <c r="E73" s="52">
        <f t="shared" si="7"/>
        <v>26687.690000000002</v>
      </c>
      <c r="F73" s="51">
        <v>12816.09</v>
      </c>
      <c r="G73" s="51">
        <v>24.76</v>
      </c>
      <c r="H73" s="51">
        <v>267.25</v>
      </c>
      <c r="I73" s="53">
        <v>0</v>
      </c>
      <c r="J73" s="51">
        <v>209.01</v>
      </c>
      <c r="K73" s="51">
        <v>13370.58</v>
      </c>
      <c r="L73" s="53">
        <v>22506.26</v>
      </c>
      <c r="M73" s="51">
        <v>836.68</v>
      </c>
      <c r="N73" s="10"/>
      <c r="O73" s="27" t="s">
        <v>125</v>
      </c>
      <c r="P73" s="47"/>
    </row>
    <row r="74" spans="1:16" ht="21.75" customHeight="1" x14ac:dyDescent="0.3">
      <c r="A74" s="11"/>
      <c r="B74" s="12" t="s">
        <v>126</v>
      </c>
      <c r="C74" s="11"/>
      <c r="D74" s="40"/>
      <c r="E74" s="52">
        <f t="shared" si="7"/>
        <v>23288.760000000002</v>
      </c>
      <c r="F74" s="51">
        <v>13484.67</v>
      </c>
      <c r="G74" s="51">
        <v>6.54</v>
      </c>
      <c r="H74" s="51">
        <v>326.17</v>
      </c>
      <c r="I74" s="53">
        <v>0</v>
      </c>
      <c r="J74" s="51">
        <v>4.8</v>
      </c>
      <c r="K74" s="51">
        <v>9466.58</v>
      </c>
      <c r="L74" s="53">
        <v>16261.32</v>
      </c>
      <c r="M74" s="51">
        <v>209.57</v>
      </c>
      <c r="N74" s="10"/>
      <c r="O74" s="49" t="s">
        <v>127</v>
      </c>
      <c r="P74" s="47"/>
    </row>
    <row r="75" spans="1:16" s="1" customFormat="1" ht="18.75" customHeight="1" x14ac:dyDescent="0.3">
      <c r="A75" s="88" t="s">
        <v>42</v>
      </c>
      <c r="B75" s="88"/>
      <c r="C75" s="88"/>
      <c r="D75" s="88"/>
      <c r="E75" s="69">
        <f>SUM(E76:E77)</f>
        <v>44897.14</v>
      </c>
      <c r="F75" s="69">
        <f t="shared" ref="F75:M75" si="9">SUM(F76:F77)</f>
        <v>25645.4</v>
      </c>
      <c r="G75" s="69">
        <f t="shared" si="9"/>
        <v>54.23</v>
      </c>
      <c r="H75" s="69">
        <f t="shared" si="9"/>
        <v>326.78999999999996</v>
      </c>
      <c r="I75" s="69">
        <f t="shared" si="9"/>
        <v>1914.93</v>
      </c>
      <c r="J75" s="69">
        <f t="shared" si="9"/>
        <v>12.3</v>
      </c>
      <c r="K75" s="69">
        <f t="shared" si="9"/>
        <v>16943.489999999998</v>
      </c>
      <c r="L75" s="69">
        <f t="shared" si="9"/>
        <v>35969.879999999997</v>
      </c>
      <c r="M75" s="69">
        <f t="shared" si="9"/>
        <v>817.39</v>
      </c>
      <c r="N75" s="29"/>
      <c r="O75" s="48" t="s">
        <v>43</v>
      </c>
      <c r="P75" s="72"/>
    </row>
    <row r="76" spans="1:16" ht="18.75" customHeight="1" x14ac:dyDescent="0.3">
      <c r="A76" s="11"/>
      <c r="B76" s="12" t="s">
        <v>128</v>
      </c>
      <c r="C76" s="11"/>
      <c r="D76" s="40"/>
      <c r="E76" s="52">
        <f>SUM(F76:K76)</f>
        <v>23137.51</v>
      </c>
      <c r="F76" s="51">
        <v>13012.14</v>
      </c>
      <c r="G76" s="51">
        <v>23.65</v>
      </c>
      <c r="H76" s="51">
        <v>134.81</v>
      </c>
      <c r="I76" s="51">
        <v>1042.44</v>
      </c>
      <c r="J76" s="51">
        <v>12.3</v>
      </c>
      <c r="K76" s="51">
        <v>8912.17</v>
      </c>
      <c r="L76" s="53">
        <v>24001.1</v>
      </c>
      <c r="M76" s="51">
        <v>562.86</v>
      </c>
      <c r="N76" s="10"/>
      <c r="O76" s="41" t="s">
        <v>129</v>
      </c>
      <c r="P76" s="47"/>
    </row>
    <row r="77" spans="1:16" ht="18.75" customHeight="1" x14ac:dyDescent="0.3">
      <c r="A77" s="11"/>
      <c r="B77" s="12" t="s">
        <v>130</v>
      </c>
      <c r="C77" s="11"/>
      <c r="D77" s="40"/>
      <c r="E77" s="52">
        <f>SUM(F77:K77)</f>
        <v>21759.629999999997</v>
      </c>
      <c r="F77" s="51">
        <v>12633.26</v>
      </c>
      <c r="G77" s="51">
        <v>30.58</v>
      </c>
      <c r="H77" s="51">
        <v>191.98</v>
      </c>
      <c r="I77" s="51">
        <v>872.49</v>
      </c>
      <c r="J77" s="51">
        <v>0</v>
      </c>
      <c r="K77" s="51">
        <v>8031.32</v>
      </c>
      <c r="L77" s="53">
        <v>11968.78</v>
      </c>
      <c r="M77" s="51">
        <v>254.53</v>
      </c>
      <c r="N77" s="10"/>
      <c r="O77" s="41" t="s">
        <v>131</v>
      </c>
      <c r="P77" s="47"/>
    </row>
    <row r="78" spans="1:16" s="1" customFormat="1" ht="18.75" customHeight="1" x14ac:dyDescent="0.3">
      <c r="A78" s="88" t="s">
        <v>44</v>
      </c>
      <c r="B78" s="88"/>
      <c r="C78" s="88"/>
      <c r="D78" s="88"/>
      <c r="E78" s="73">
        <f>SUM(E79:E80)</f>
        <v>58681.479999999996</v>
      </c>
      <c r="F78" s="73">
        <f t="shared" ref="F78:M78" si="10">SUM(F79:F80)</f>
        <v>31707.379999999997</v>
      </c>
      <c r="G78" s="73">
        <f t="shared" si="10"/>
        <v>438.11</v>
      </c>
      <c r="H78" s="73">
        <f t="shared" si="10"/>
        <v>330.82</v>
      </c>
      <c r="I78" s="73">
        <f t="shared" si="10"/>
        <v>388.19</v>
      </c>
      <c r="J78" s="73">
        <f t="shared" si="10"/>
        <v>95.07</v>
      </c>
      <c r="K78" s="73">
        <f t="shared" si="10"/>
        <v>25721.91</v>
      </c>
      <c r="L78" s="73">
        <f t="shared" si="10"/>
        <v>54859.86</v>
      </c>
      <c r="M78" s="73">
        <f t="shared" si="10"/>
        <v>1478.29</v>
      </c>
      <c r="N78" s="29"/>
      <c r="O78" s="48" t="s">
        <v>45</v>
      </c>
      <c r="P78" s="72"/>
    </row>
    <row r="79" spans="1:16" ht="21" customHeight="1" x14ac:dyDescent="0.3">
      <c r="A79" s="11"/>
      <c r="B79" s="12" t="s">
        <v>132</v>
      </c>
      <c r="C79" s="11"/>
      <c r="D79" s="40"/>
      <c r="E79" s="52">
        <f>SUM(F79:K79)</f>
        <v>43181.479999999996</v>
      </c>
      <c r="F79" s="51">
        <v>19535.78</v>
      </c>
      <c r="G79" s="51">
        <v>275.70999999999998</v>
      </c>
      <c r="H79" s="51">
        <v>180.82</v>
      </c>
      <c r="I79" s="51">
        <v>388.19</v>
      </c>
      <c r="J79" s="51">
        <v>79.069999999999993</v>
      </c>
      <c r="K79" s="51">
        <v>22721.91</v>
      </c>
      <c r="L79" s="53">
        <v>42665.120000000003</v>
      </c>
      <c r="M79" s="51">
        <v>911.03</v>
      </c>
      <c r="N79" s="10"/>
      <c r="O79" s="27" t="s">
        <v>133</v>
      </c>
      <c r="P79" s="47"/>
    </row>
    <row r="80" spans="1:16" ht="21" customHeight="1" x14ac:dyDescent="0.3">
      <c r="A80" s="11"/>
      <c r="B80" s="12" t="s">
        <v>134</v>
      </c>
      <c r="C80" s="11"/>
      <c r="D80" s="40"/>
      <c r="E80" s="52">
        <f>SUM(F80:K80)</f>
        <v>15500</v>
      </c>
      <c r="F80" s="51">
        <v>12171.6</v>
      </c>
      <c r="G80" s="51">
        <v>162.4</v>
      </c>
      <c r="H80" s="51">
        <v>150</v>
      </c>
      <c r="I80" s="53">
        <v>0</v>
      </c>
      <c r="J80" s="51">
        <v>16</v>
      </c>
      <c r="K80" s="51">
        <v>3000</v>
      </c>
      <c r="L80" s="53">
        <v>12194.74</v>
      </c>
      <c r="M80" s="51">
        <v>567.26</v>
      </c>
      <c r="N80" s="10"/>
      <c r="O80" s="27" t="s">
        <v>22</v>
      </c>
      <c r="P80" s="47"/>
    </row>
    <row r="81" spans="1:16" ht="21" customHeight="1" x14ac:dyDescent="0.3">
      <c r="A81" s="11"/>
      <c r="B81" s="11"/>
      <c r="C81" s="11"/>
      <c r="D81" s="40"/>
      <c r="E81" s="66"/>
      <c r="F81" s="67"/>
      <c r="G81" s="67"/>
      <c r="H81" s="67"/>
      <c r="I81" s="68"/>
      <c r="J81" s="67"/>
      <c r="K81" s="67"/>
      <c r="L81" s="68"/>
      <c r="M81" s="67"/>
      <c r="N81" s="10"/>
      <c r="O81" s="27"/>
      <c r="P81" s="47"/>
    </row>
    <row r="82" spans="1:16" s="1" customFormat="1" ht="20.25" customHeight="1" x14ac:dyDescent="0.3">
      <c r="B82" s="2" t="s">
        <v>2</v>
      </c>
      <c r="C82" s="3">
        <v>19.3</v>
      </c>
      <c r="D82" s="2" t="s">
        <v>168</v>
      </c>
      <c r="E82" s="28"/>
    </row>
    <row r="83" spans="1:16" s="29" customFormat="1" ht="18.75" customHeight="1" x14ac:dyDescent="0.3">
      <c r="B83" s="4" t="s">
        <v>24</v>
      </c>
      <c r="C83" s="3">
        <v>19.3</v>
      </c>
      <c r="D83" s="4" t="s">
        <v>55</v>
      </c>
      <c r="E83" s="30"/>
    </row>
    <row r="84" spans="1:16" ht="20.25" customHeight="1" x14ac:dyDescent="0.3">
      <c r="D84" s="1" t="s">
        <v>169</v>
      </c>
      <c r="F84" s="1"/>
      <c r="G84" s="1"/>
      <c r="H84" s="1"/>
    </row>
    <row r="85" spans="1:16" ht="19.5" customHeight="1" x14ac:dyDescent="0.3">
      <c r="O85" s="5" t="s">
        <v>25</v>
      </c>
    </row>
    <row r="86" spans="1:16" s="7" customFormat="1" ht="21.75" customHeight="1" x14ac:dyDescent="0.3">
      <c r="A86" s="22"/>
      <c r="B86" s="22"/>
      <c r="C86" s="22"/>
      <c r="D86" s="31"/>
      <c r="E86" s="75" t="s">
        <v>170</v>
      </c>
      <c r="F86" s="76"/>
      <c r="G86" s="76"/>
      <c r="H86" s="76"/>
      <c r="I86" s="76"/>
      <c r="J86" s="76"/>
      <c r="K86" s="77"/>
      <c r="L86" s="78" t="s">
        <v>12</v>
      </c>
      <c r="M86" s="79"/>
      <c r="N86" s="15" t="s">
        <v>20</v>
      </c>
      <c r="O86" s="16"/>
    </row>
    <row r="87" spans="1:16" s="7" customFormat="1" ht="21.75" customHeight="1" x14ac:dyDescent="0.3">
      <c r="A87" s="50"/>
      <c r="B87" s="50"/>
      <c r="C87" s="50"/>
      <c r="D87" s="32"/>
      <c r="E87" s="84" t="s">
        <v>7</v>
      </c>
      <c r="F87" s="85"/>
      <c r="G87" s="85"/>
      <c r="H87" s="85"/>
      <c r="I87" s="85"/>
      <c r="J87" s="85"/>
      <c r="K87" s="85"/>
      <c r="L87" s="80" t="s">
        <v>13</v>
      </c>
      <c r="M87" s="81"/>
      <c r="N87" s="17"/>
      <c r="O87" s="18"/>
    </row>
    <row r="88" spans="1:16" s="7" customFormat="1" ht="17.25" x14ac:dyDescent="0.3">
      <c r="A88" s="91" t="s">
        <v>56</v>
      </c>
      <c r="B88" s="91"/>
      <c r="C88" s="91"/>
      <c r="D88" s="87"/>
      <c r="E88" s="26" t="s">
        <v>0</v>
      </c>
      <c r="F88" s="13" t="s">
        <v>4</v>
      </c>
      <c r="G88" s="13" t="s">
        <v>16</v>
      </c>
      <c r="H88" s="13" t="s">
        <v>5</v>
      </c>
      <c r="I88" s="13" t="s">
        <v>6</v>
      </c>
      <c r="J88" s="13" t="s">
        <v>17</v>
      </c>
      <c r="K88" s="14" t="s">
        <v>10</v>
      </c>
      <c r="L88" s="14" t="s">
        <v>26</v>
      </c>
      <c r="M88" s="14" t="s">
        <v>12</v>
      </c>
      <c r="N88" s="82" t="s">
        <v>57</v>
      </c>
      <c r="O88" s="83"/>
    </row>
    <row r="89" spans="1:16" s="7" customFormat="1" ht="17.25" x14ac:dyDescent="0.3">
      <c r="A89" s="86" t="s">
        <v>58</v>
      </c>
      <c r="B89" s="86"/>
      <c r="C89" s="86"/>
      <c r="D89" s="87"/>
      <c r="E89" s="26" t="s">
        <v>1</v>
      </c>
      <c r="F89" s="13" t="s">
        <v>15</v>
      </c>
      <c r="G89" s="13" t="s">
        <v>27</v>
      </c>
      <c r="H89" s="13" t="s">
        <v>8</v>
      </c>
      <c r="I89" s="13" t="s">
        <v>28</v>
      </c>
      <c r="J89" s="13" t="s">
        <v>9</v>
      </c>
      <c r="K89" s="14" t="s">
        <v>11</v>
      </c>
      <c r="L89" s="14" t="s">
        <v>29</v>
      </c>
      <c r="M89" s="14" t="s">
        <v>21</v>
      </c>
      <c r="N89" s="82" t="s">
        <v>19</v>
      </c>
      <c r="O89" s="83"/>
    </row>
    <row r="90" spans="1:16" s="7" customFormat="1" ht="17.25" x14ac:dyDescent="0.3">
      <c r="A90" s="50"/>
      <c r="B90" s="50"/>
      <c r="C90" s="50"/>
      <c r="D90" s="32"/>
      <c r="E90" s="33"/>
      <c r="F90" s="13" t="s">
        <v>18</v>
      </c>
      <c r="G90" s="13" t="s">
        <v>23</v>
      </c>
      <c r="H90" s="13"/>
      <c r="I90" s="13" t="s">
        <v>30</v>
      </c>
      <c r="J90" s="13"/>
      <c r="K90" s="13"/>
      <c r="L90" s="14" t="s">
        <v>13</v>
      </c>
      <c r="M90" s="14" t="s">
        <v>14</v>
      </c>
      <c r="N90" s="82" t="s">
        <v>3</v>
      </c>
      <c r="O90" s="83"/>
    </row>
    <row r="91" spans="1:16" s="7" customFormat="1" ht="17.25" x14ac:dyDescent="0.3">
      <c r="A91" s="24"/>
      <c r="B91" s="24"/>
      <c r="C91" s="24"/>
      <c r="D91" s="34"/>
      <c r="E91" s="35"/>
      <c r="F91" s="35"/>
      <c r="G91" s="35"/>
      <c r="H91" s="35"/>
      <c r="I91" s="35"/>
      <c r="J91" s="35"/>
      <c r="K91" s="35"/>
      <c r="L91" s="25" t="s">
        <v>31</v>
      </c>
      <c r="M91" s="21" t="s">
        <v>32</v>
      </c>
      <c r="N91" s="19"/>
      <c r="O91" s="20"/>
    </row>
    <row r="92" spans="1:16" ht="3" customHeight="1" x14ac:dyDescent="0.3">
      <c r="A92" s="89"/>
      <c r="B92" s="89"/>
      <c r="C92" s="89"/>
      <c r="D92" s="90"/>
      <c r="E92" s="36"/>
      <c r="F92" s="37"/>
      <c r="G92" s="37"/>
      <c r="H92" s="37"/>
      <c r="I92" s="37"/>
      <c r="J92" s="37"/>
      <c r="K92" s="37"/>
      <c r="L92" s="37"/>
      <c r="M92" s="37"/>
      <c r="N92" s="38"/>
      <c r="O92" s="39"/>
    </row>
    <row r="93" spans="1:16" s="1" customFormat="1" ht="17.25" customHeight="1" x14ac:dyDescent="0.3">
      <c r="A93" s="88" t="s">
        <v>46</v>
      </c>
      <c r="B93" s="88"/>
      <c r="C93" s="88"/>
      <c r="D93" s="88"/>
      <c r="E93" s="73">
        <f>SUM(E94:E95)</f>
        <v>88013.92</v>
      </c>
      <c r="F93" s="73">
        <f t="shared" ref="F93:M93" si="11">SUM(F94:F95)</f>
        <v>66661.69</v>
      </c>
      <c r="G93" s="73">
        <f t="shared" si="11"/>
        <v>278.23</v>
      </c>
      <c r="H93" s="73">
        <f t="shared" si="11"/>
        <v>1842.5100000000002</v>
      </c>
      <c r="I93" s="73">
        <f t="shared" si="11"/>
        <v>0</v>
      </c>
      <c r="J93" s="73">
        <f t="shared" si="11"/>
        <v>297.7</v>
      </c>
      <c r="K93" s="73">
        <f t="shared" si="11"/>
        <v>18933.79</v>
      </c>
      <c r="L93" s="73">
        <f t="shared" si="11"/>
        <v>78657.09</v>
      </c>
      <c r="M93" s="73">
        <f t="shared" si="11"/>
        <v>6763.05</v>
      </c>
      <c r="N93" s="29"/>
      <c r="O93" s="48" t="s">
        <v>47</v>
      </c>
      <c r="P93" s="72"/>
    </row>
    <row r="94" spans="1:16" ht="21" customHeight="1" x14ac:dyDescent="0.3">
      <c r="A94" s="11"/>
      <c r="B94" s="12" t="s">
        <v>135</v>
      </c>
      <c r="C94" s="11"/>
      <c r="D94" s="40"/>
      <c r="E94" s="52">
        <f>SUM(F94:K94)</f>
        <v>57862.39</v>
      </c>
      <c r="F94" s="51">
        <v>47193.49</v>
      </c>
      <c r="G94" s="51">
        <v>146.72999999999999</v>
      </c>
      <c r="H94" s="51">
        <v>1061.3900000000001</v>
      </c>
      <c r="I94" s="53">
        <v>0</v>
      </c>
      <c r="J94" s="51">
        <v>260.7</v>
      </c>
      <c r="K94" s="51">
        <v>9200.08</v>
      </c>
      <c r="L94" s="53">
        <v>62835.99</v>
      </c>
      <c r="M94" s="51">
        <v>972.18</v>
      </c>
      <c r="N94" s="10"/>
      <c r="O94" s="27" t="s">
        <v>136</v>
      </c>
      <c r="P94" s="47"/>
    </row>
    <row r="95" spans="1:16" ht="21" customHeight="1" x14ac:dyDescent="0.3">
      <c r="A95" s="11"/>
      <c r="B95" s="12" t="s">
        <v>137</v>
      </c>
      <c r="C95" s="11"/>
      <c r="D95" s="40"/>
      <c r="E95" s="52">
        <f>SUM(F95:K95)</f>
        <v>30151.53</v>
      </c>
      <c r="F95" s="54">
        <v>19468.2</v>
      </c>
      <c r="G95" s="54">
        <v>131.5</v>
      </c>
      <c r="H95" s="54">
        <v>781.12</v>
      </c>
      <c r="I95" s="53">
        <v>0</v>
      </c>
      <c r="J95" s="54">
        <v>37</v>
      </c>
      <c r="K95" s="54">
        <v>9733.7099999999991</v>
      </c>
      <c r="L95" s="53">
        <v>15821.1</v>
      </c>
      <c r="M95" s="54">
        <v>5790.87</v>
      </c>
      <c r="N95" s="10"/>
      <c r="O95" s="41" t="s">
        <v>138</v>
      </c>
      <c r="P95" s="47"/>
    </row>
    <row r="96" spans="1:16" s="1" customFormat="1" ht="22.5" customHeight="1" x14ac:dyDescent="0.3">
      <c r="A96" s="88" t="s">
        <v>48</v>
      </c>
      <c r="B96" s="88"/>
      <c r="C96" s="88"/>
      <c r="D96" s="88"/>
      <c r="E96" s="73">
        <f>SUM(E97:E98)</f>
        <v>58838.990000000005</v>
      </c>
      <c r="F96" s="73">
        <f t="shared" ref="F96:M96" si="12">SUM(F98,F97)</f>
        <v>29661.25</v>
      </c>
      <c r="G96" s="73">
        <f t="shared" si="12"/>
        <v>520.13</v>
      </c>
      <c r="H96" s="73">
        <f t="shared" si="12"/>
        <v>292.99</v>
      </c>
      <c r="I96" s="73">
        <f t="shared" si="12"/>
        <v>118.49</v>
      </c>
      <c r="J96" s="73">
        <f t="shared" si="12"/>
        <v>325.20000000000005</v>
      </c>
      <c r="K96" s="73">
        <f t="shared" si="12"/>
        <v>27920.93</v>
      </c>
      <c r="L96" s="73">
        <f t="shared" si="12"/>
        <v>48261.69</v>
      </c>
      <c r="M96" s="73">
        <f t="shared" si="12"/>
        <v>8928.0399999999991</v>
      </c>
      <c r="N96" s="29"/>
      <c r="O96" s="48" t="s">
        <v>49</v>
      </c>
      <c r="P96" s="72"/>
    </row>
    <row r="97" spans="1:16" ht="21.95" customHeight="1" x14ac:dyDescent="0.3">
      <c r="A97" s="11"/>
      <c r="B97" s="12" t="s">
        <v>139</v>
      </c>
      <c r="C97" s="11"/>
      <c r="D97" s="40"/>
      <c r="E97" s="52">
        <f>SUM(F97:K97)</f>
        <v>27550.450000000004</v>
      </c>
      <c r="F97" s="51">
        <v>15903.29</v>
      </c>
      <c r="G97" s="51">
        <v>203.29</v>
      </c>
      <c r="H97" s="51">
        <v>91.28</v>
      </c>
      <c r="I97" s="53">
        <v>0</v>
      </c>
      <c r="J97" s="51">
        <v>50.6</v>
      </c>
      <c r="K97" s="51">
        <v>11301.99</v>
      </c>
      <c r="L97" s="53">
        <v>18360.45</v>
      </c>
      <c r="M97" s="51">
        <v>8668.2099999999991</v>
      </c>
      <c r="N97" s="10"/>
      <c r="O97" s="27" t="s">
        <v>140</v>
      </c>
      <c r="P97" s="47"/>
    </row>
    <row r="98" spans="1:16" ht="20.25" customHeight="1" x14ac:dyDescent="0.3">
      <c r="A98" s="11"/>
      <c r="B98" s="12" t="s">
        <v>141</v>
      </c>
      <c r="C98" s="11"/>
      <c r="D98" s="40"/>
      <c r="E98" s="52">
        <f t="shared" ref="E98" si="13">SUM(F98:K98)</f>
        <v>31288.539999999997</v>
      </c>
      <c r="F98" s="51">
        <v>13757.96</v>
      </c>
      <c r="G98" s="51">
        <v>316.83999999999997</v>
      </c>
      <c r="H98" s="51">
        <v>201.71</v>
      </c>
      <c r="I98" s="53">
        <v>118.49</v>
      </c>
      <c r="J98" s="51">
        <v>274.60000000000002</v>
      </c>
      <c r="K98" s="51">
        <v>16618.939999999999</v>
      </c>
      <c r="L98" s="53">
        <v>29901.24</v>
      </c>
      <c r="M98" s="51">
        <v>259.83</v>
      </c>
      <c r="N98" s="10"/>
      <c r="O98" s="27" t="s">
        <v>142</v>
      </c>
      <c r="P98" s="47"/>
    </row>
    <row r="99" spans="1:16" s="1" customFormat="1" ht="20.25" customHeight="1" x14ac:dyDescent="0.3">
      <c r="A99" s="88" t="s">
        <v>50</v>
      </c>
      <c r="B99" s="88"/>
      <c r="C99" s="88"/>
      <c r="D99" s="88"/>
      <c r="E99" s="69">
        <f>SUM(E100:E105)</f>
        <v>309005.59000000003</v>
      </c>
      <c r="F99" s="69">
        <f t="shared" ref="F99:M99" si="14">SUM(F100:F105)</f>
        <v>169928.94999999998</v>
      </c>
      <c r="G99" s="69">
        <f t="shared" si="14"/>
        <v>3352.7</v>
      </c>
      <c r="H99" s="69">
        <f t="shared" si="14"/>
        <v>2103.96</v>
      </c>
      <c r="I99" s="69">
        <f t="shared" si="14"/>
        <v>14.84</v>
      </c>
      <c r="J99" s="69">
        <f t="shared" si="14"/>
        <v>1061.48</v>
      </c>
      <c r="K99" s="69">
        <f t="shared" si="14"/>
        <v>132543.66</v>
      </c>
      <c r="L99" s="69">
        <f>SUM(L100:L105)</f>
        <v>248329.24000000002</v>
      </c>
      <c r="M99" s="69">
        <f t="shared" si="14"/>
        <v>25588.750000000004</v>
      </c>
      <c r="N99" s="29"/>
      <c r="O99" s="48" t="s">
        <v>51</v>
      </c>
      <c r="P99" s="72"/>
    </row>
    <row r="100" spans="1:16" ht="21.95" customHeight="1" x14ac:dyDescent="0.3">
      <c r="A100" s="11"/>
      <c r="B100" s="12" t="s">
        <v>143</v>
      </c>
      <c r="C100" s="11"/>
      <c r="D100" s="40"/>
      <c r="E100" s="52">
        <f t="shared" ref="E100:E105" si="15">SUM(F100:K100)</f>
        <v>30649.43</v>
      </c>
      <c r="F100" s="51">
        <v>21966.77</v>
      </c>
      <c r="G100" s="51">
        <v>489.84</v>
      </c>
      <c r="H100" s="51">
        <v>246.4</v>
      </c>
      <c r="I100" s="53">
        <v>0</v>
      </c>
      <c r="J100" s="51">
        <v>2.8</v>
      </c>
      <c r="K100" s="51">
        <v>7943.62</v>
      </c>
      <c r="L100" s="53">
        <v>28065.35</v>
      </c>
      <c r="M100" s="51">
        <v>975.01</v>
      </c>
      <c r="N100" s="10"/>
      <c r="O100" s="27" t="s">
        <v>144</v>
      </c>
      <c r="P100" s="47"/>
    </row>
    <row r="101" spans="1:16" ht="21.95" customHeight="1" x14ac:dyDescent="0.3">
      <c r="A101" s="11"/>
      <c r="B101" s="12" t="s">
        <v>145</v>
      </c>
      <c r="C101" s="11"/>
      <c r="D101" s="40"/>
      <c r="E101" s="52">
        <f t="shared" si="15"/>
        <v>51683.45</v>
      </c>
      <c r="F101" s="51">
        <v>28865.66</v>
      </c>
      <c r="G101" s="51">
        <v>1606.07</v>
      </c>
      <c r="H101" s="51">
        <v>207.73</v>
      </c>
      <c r="I101" s="53">
        <v>0</v>
      </c>
      <c r="J101" s="51">
        <v>286.67</v>
      </c>
      <c r="K101" s="51">
        <v>20717.32</v>
      </c>
      <c r="L101" s="53">
        <v>55568.53</v>
      </c>
      <c r="M101" s="51">
        <v>1691.21</v>
      </c>
      <c r="N101" s="10"/>
      <c r="O101" s="27" t="s">
        <v>146</v>
      </c>
      <c r="P101" s="47"/>
    </row>
    <row r="102" spans="1:16" ht="21.95" customHeight="1" x14ac:dyDescent="0.3">
      <c r="A102" s="11"/>
      <c r="B102" s="12" t="s">
        <v>147</v>
      </c>
      <c r="C102" s="11"/>
      <c r="D102" s="40"/>
      <c r="E102" s="52">
        <f t="shared" si="15"/>
        <v>76972.160000000003</v>
      </c>
      <c r="F102" s="51">
        <v>52839.839999999997</v>
      </c>
      <c r="G102" s="51">
        <v>490.87</v>
      </c>
      <c r="H102" s="51">
        <v>861.63</v>
      </c>
      <c r="I102" s="53">
        <v>0</v>
      </c>
      <c r="J102" s="51">
        <v>479.28</v>
      </c>
      <c r="K102" s="51">
        <v>22300.54</v>
      </c>
      <c r="L102" s="53">
        <v>48453.84</v>
      </c>
      <c r="M102" s="51">
        <v>7643.59</v>
      </c>
      <c r="N102" s="10"/>
      <c r="O102" s="27" t="s">
        <v>148</v>
      </c>
      <c r="P102" s="47"/>
    </row>
    <row r="103" spans="1:16" ht="21.95" customHeight="1" x14ac:dyDescent="0.3">
      <c r="A103" s="11"/>
      <c r="B103" s="12" t="s">
        <v>149</v>
      </c>
      <c r="C103" s="11"/>
      <c r="D103" s="40"/>
      <c r="E103" s="52">
        <f t="shared" si="15"/>
        <v>82748.990000000005</v>
      </c>
      <c r="F103" s="51">
        <v>30589.72</v>
      </c>
      <c r="G103" s="51">
        <v>482.08</v>
      </c>
      <c r="H103" s="51">
        <v>247.85</v>
      </c>
      <c r="I103" s="51">
        <v>14.84</v>
      </c>
      <c r="J103" s="51">
        <v>254.06</v>
      </c>
      <c r="K103" s="51">
        <v>51160.44</v>
      </c>
      <c r="L103" s="53">
        <v>59278.07</v>
      </c>
      <c r="M103" s="51">
        <v>14290.92</v>
      </c>
      <c r="N103" s="10"/>
      <c r="O103" s="27" t="s">
        <v>150</v>
      </c>
      <c r="P103" s="47"/>
    </row>
    <row r="104" spans="1:16" ht="21.95" customHeight="1" x14ac:dyDescent="0.3">
      <c r="A104" s="11"/>
      <c r="B104" s="12" t="s">
        <v>151</v>
      </c>
      <c r="C104" s="11"/>
      <c r="D104" s="40"/>
      <c r="E104" s="52">
        <f t="shared" si="15"/>
        <v>29925.8</v>
      </c>
      <c r="F104" s="51">
        <v>15101.84</v>
      </c>
      <c r="G104" s="51">
        <v>242.9</v>
      </c>
      <c r="H104" s="51">
        <v>149.96</v>
      </c>
      <c r="I104" s="53">
        <v>0</v>
      </c>
      <c r="J104" s="51">
        <v>33.69</v>
      </c>
      <c r="K104" s="53">
        <v>14397.41</v>
      </c>
      <c r="L104" s="53">
        <v>27556.98</v>
      </c>
      <c r="M104" s="51">
        <v>406.54</v>
      </c>
      <c r="N104" s="10"/>
      <c r="O104" s="27" t="s">
        <v>152</v>
      </c>
      <c r="P104" s="47"/>
    </row>
    <row r="105" spans="1:16" ht="21.95" customHeight="1" x14ac:dyDescent="0.3">
      <c r="A105" s="11"/>
      <c r="B105" s="12" t="s">
        <v>153</v>
      </c>
      <c r="C105" s="11"/>
      <c r="D105" s="40"/>
      <c r="E105" s="52">
        <f t="shared" si="15"/>
        <v>37025.759999999995</v>
      </c>
      <c r="F105" s="51">
        <v>20565.12</v>
      </c>
      <c r="G105" s="51">
        <v>40.94</v>
      </c>
      <c r="H105" s="51">
        <v>390.39</v>
      </c>
      <c r="I105" s="53">
        <v>0</v>
      </c>
      <c r="J105" s="51">
        <v>4.9800000000000004</v>
      </c>
      <c r="K105" s="51">
        <v>16024.33</v>
      </c>
      <c r="L105" s="53">
        <v>29406.47</v>
      </c>
      <c r="M105" s="51">
        <v>581.48</v>
      </c>
      <c r="N105" s="10"/>
      <c r="O105" s="27" t="s">
        <v>154</v>
      </c>
      <c r="P105" s="47"/>
    </row>
    <row r="106" spans="1:16" s="1" customFormat="1" ht="21.75" customHeight="1" x14ac:dyDescent="0.3">
      <c r="A106" s="88" t="s">
        <v>52</v>
      </c>
      <c r="B106" s="88"/>
      <c r="C106" s="88"/>
      <c r="D106" s="88"/>
      <c r="E106" s="73">
        <f>SUM(E107)</f>
        <v>33643.770000000004</v>
      </c>
      <c r="F106" s="73">
        <f t="shared" ref="F106:M106" si="16">SUM(F107)</f>
        <v>13411.78</v>
      </c>
      <c r="G106" s="73">
        <f t="shared" si="16"/>
        <v>345.71</v>
      </c>
      <c r="H106" s="73">
        <f t="shared" si="16"/>
        <v>224.28</v>
      </c>
      <c r="I106" s="73">
        <f t="shared" si="16"/>
        <v>0</v>
      </c>
      <c r="J106" s="73">
        <f t="shared" si="16"/>
        <v>97.6</v>
      </c>
      <c r="K106" s="73">
        <f>SUM(K107)</f>
        <v>19564.400000000001</v>
      </c>
      <c r="L106" s="73">
        <f t="shared" si="16"/>
        <v>27313.11</v>
      </c>
      <c r="M106" s="73">
        <f t="shared" si="16"/>
        <v>637.5</v>
      </c>
      <c r="N106" s="29"/>
      <c r="O106" s="48" t="s">
        <v>53</v>
      </c>
      <c r="P106" s="72"/>
    </row>
    <row r="107" spans="1:16" ht="21.95" customHeight="1" x14ac:dyDescent="0.3">
      <c r="A107" s="11"/>
      <c r="B107" s="12" t="s">
        <v>155</v>
      </c>
      <c r="C107" s="11"/>
      <c r="D107" s="40"/>
      <c r="E107" s="52">
        <f>SUM(F107:K107)</f>
        <v>33643.770000000004</v>
      </c>
      <c r="F107" s="51">
        <v>13411.78</v>
      </c>
      <c r="G107" s="51">
        <v>345.71</v>
      </c>
      <c r="H107" s="51">
        <v>224.28</v>
      </c>
      <c r="I107" s="53">
        <v>0</v>
      </c>
      <c r="J107" s="51">
        <v>97.6</v>
      </c>
      <c r="K107" s="51">
        <v>19564.400000000001</v>
      </c>
      <c r="L107" s="53">
        <v>27313.11</v>
      </c>
      <c r="M107" s="51">
        <v>637.5</v>
      </c>
      <c r="N107" s="10"/>
      <c r="O107" s="27" t="s">
        <v>156</v>
      </c>
      <c r="P107" s="47"/>
    </row>
    <row r="108" spans="1:16" s="1" customFormat="1" ht="20.25" customHeight="1" x14ac:dyDescent="0.3">
      <c r="B108" s="2" t="s">
        <v>2</v>
      </c>
      <c r="C108" s="3">
        <v>19.3</v>
      </c>
      <c r="D108" s="2" t="s">
        <v>168</v>
      </c>
      <c r="E108" s="28"/>
    </row>
    <row r="109" spans="1:16" s="29" customFormat="1" ht="18.75" customHeight="1" x14ac:dyDescent="0.3">
      <c r="B109" s="4" t="s">
        <v>24</v>
      </c>
      <c r="C109" s="3">
        <v>19.3</v>
      </c>
      <c r="D109" s="4" t="s">
        <v>55</v>
      </c>
      <c r="E109" s="30"/>
    </row>
    <row r="110" spans="1:16" ht="20.25" customHeight="1" x14ac:dyDescent="0.3">
      <c r="D110" s="1" t="s">
        <v>169</v>
      </c>
      <c r="F110" s="1"/>
      <c r="G110" s="1"/>
      <c r="H110" s="1"/>
    </row>
    <row r="111" spans="1:16" ht="19.5" customHeight="1" x14ac:dyDescent="0.3">
      <c r="O111" s="5" t="s">
        <v>25</v>
      </c>
    </row>
    <row r="112" spans="1:16" s="7" customFormat="1" ht="21.75" customHeight="1" x14ac:dyDescent="0.3">
      <c r="A112" s="58"/>
      <c r="B112" s="58"/>
      <c r="C112" s="58"/>
      <c r="D112" s="31"/>
      <c r="E112" s="75" t="s">
        <v>170</v>
      </c>
      <c r="F112" s="76"/>
      <c r="G112" s="76"/>
      <c r="H112" s="76"/>
      <c r="I112" s="76"/>
      <c r="J112" s="76"/>
      <c r="K112" s="77"/>
      <c r="L112" s="78" t="s">
        <v>12</v>
      </c>
      <c r="M112" s="79"/>
      <c r="N112" s="15" t="s">
        <v>20</v>
      </c>
      <c r="O112" s="16"/>
    </row>
    <row r="113" spans="1:16" s="7" customFormat="1" ht="21.75" customHeight="1" x14ac:dyDescent="0.3">
      <c r="A113" s="50"/>
      <c r="B113" s="50"/>
      <c r="C113" s="50"/>
      <c r="D113" s="32"/>
      <c r="E113" s="84" t="s">
        <v>7</v>
      </c>
      <c r="F113" s="85"/>
      <c r="G113" s="85"/>
      <c r="H113" s="85"/>
      <c r="I113" s="85"/>
      <c r="J113" s="85"/>
      <c r="K113" s="85"/>
      <c r="L113" s="80" t="s">
        <v>13</v>
      </c>
      <c r="M113" s="81"/>
      <c r="N113" s="17"/>
      <c r="O113" s="18"/>
    </row>
    <row r="114" spans="1:16" s="7" customFormat="1" ht="17.25" x14ac:dyDescent="0.3">
      <c r="A114" s="91" t="s">
        <v>56</v>
      </c>
      <c r="B114" s="91"/>
      <c r="C114" s="91"/>
      <c r="D114" s="87"/>
      <c r="E114" s="26" t="s">
        <v>0</v>
      </c>
      <c r="F114" s="13" t="s">
        <v>4</v>
      </c>
      <c r="G114" s="13" t="s">
        <v>16</v>
      </c>
      <c r="H114" s="13" t="s">
        <v>5</v>
      </c>
      <c r="I114" s="13" t="s">
        <v>6</v>
      </c>
      <c r="J114" s="13" t="s">
        <v>17</v>
      </c>
      <c r="K114" s="14" t="s">
        <v>10</v>
      </c>
      <c r="L114" s="14" t="s">
        <v>26</v>
      </c>
      <c r="M114" s="14" t="s">
        <v>12</v>
      </c>
      <c r="N114" s="82" t="s">
        <v>57</v>
      </c>
      <c r="O114" s="83"/>
    </row>
    <row r="115" spans="1:16" s="7" customFormat="1" ht="17.25" x14ac:dyDescent="0.3">
      <c r="A115" s="86" t="s">
        <v>58</v>
      </c>
      <c r="B115" s="86"/>
      <c r="C115" s="86"/>
      <c r="D115" s="87"/>
      <c r="E115" s="26" t="s">
        <v>1</v>
      </c>
      <c r="F115" s="13" t="s">
        <v>15</v>
      </c>
      <c r="G115" s="13" t="s">
        <v>27</v>
      </c>
      <c r="H115" s="13" t="s">
        <v>8</v>
      </c>
      <c r="I115" s="13" t="s">
        <v>28</v>
      </c>
      <c r="J115" s="13" t="s">
        <v>9</v>
      </c>
      <c r="K115" s="14" t="s">
        <v>11</v>
      </c>
      <c r="L115" s="14" t="s">
        <v>29</v>
      </c>
      <c r="M115" s="14" t="s">
        <v>21</v>
      </c>
      <c r="N115" s="82" t="s">
        <v>19</v>
      </c>
      <c r="O115" s="83"/>
    </row>
    <row r="116" spans="1:16" s="7" customFormat="1" ht="17.25" x14ac:dyDescent="0.3">
      <c r="A116" s="50"/>
      <c r="B116" s="50"/>
      <c r="C116" s="50"/>
      <c r="D116" s="32"/>
      <c r="E116" s="60"/>
      <c r="F116" s="13" t="s">
        <v>18</v>
      </c>
      <c r="G116" s="13" t="s">
        <v>23</v>
      </c>
      <c r="H116" s="13"/>
      <c r="I116" s="13" t="s">
        <v>30</v>
      </c>
      <c r="J116" s="13"/>
      <c r="K116" s="13"/>
      <c r="L116" s="14" t="s">
        <v>13</v>
      </c>
      <c r="M116" s="14" t="s">
        <v>14</v>
      </c>
      <c r="N116" s="82" t="s">
        <v>3</v>
      </c>
      <c r="O116" s="83"/>
    </row>
    <row r="117" spans="1:16" s="7" customFormat="1" ht="17.25" x14ac:dyDescent="0.3">
      <c r="A117" s="59"/>
      <c r="B117" s="59"/>
      <c r="C117" s="59"/>
      <c r="D117" s="34"/>
      <c r="E117" s="35"/>
      <c r="F117" s="35"/>
      <c r="G117" s="35"/>
      <c r="H117" s="35"/>
      <c r="I117" s="35"/>
      <c r="J117" s="35"/>
      <c r="K117" s="35"/>
      <c r="L117" s="61" t="s">
        <v>31</v>
      </c>
      <c r="M117" s="21" t="s">
        <v>32</v>
      </c>
      <c r="N117" s="19"/>
      <c r="O117" s="20"/>
    </row>
    <row r="118" spans="1:16" ht="3" customHeight="1" x14ac:dyDescent="0.3">
      <c r="A118" s="89"/>
      <c r="B118" s="89"/>
      <c r="C118" s="89"/>
      <c r="D118" s="90"/>
      <c r="E118" s="36"/>
      <c r="F118" s="37"/>
      <c r="G118" s="37"/>
      <c r="H118" s="37"/>
      <c r="I118" s="37"/>
      <c r="J118" s="37"/>
      <c r="K118" s="37"/>
      <c r="L118" s="37"/>
      <c r="M118" s="37"/>
      <c r="N118" s="38"/>
      <c r="O118" s="39"/>
    </row>
    <row r="119" spans="1:16" s="1" customFormat="1" ht="20.25" customHeight="1" x14ac:dyDescent="0.3">
      <c r="A119" s="88" t="s">
        <v>54</v>
      </c>
      <c r="B119" s="88"/>
      <c r="C119" s="88"/>
      <c r="D119" s="88"/>
      <c r="E119" s="73">
        <f>SUM(E120:E122)</f>
        <v>90427.760000000009</v>
      </c>
      <c r="F119" s="73">
        <f t="shared" ref="F119:M119" si="17">SUM(F120:F122)</f>
        <v>49320.009999999995</v>
      </c>
      <c r="G119" s="73">
        <f t="shared" si="17"/>
        <v>998.3900000000001</v>
      </c>
      <c r="H119" s="73">
        <f t="shared" si="17"/>
        <v>714.71</v>
      </c>
      <c r="I119" s="73">
        <f t="shared" si="17"/>
        <v>2540.1000000000004</v>
      </c>
      <c r="J119" s="73">
        <f t="shared" si="17"/>
        <v>424.93</v>
      </c>
      <c r="K119" s="73">
        <f t="shared" si="17"/>
        <v>36429.620000000003</v>
      </c>
      <c r="L119" s="73">
        <f t="shared" si="17"/>
        <v>69406.41</v>
      </c>
      <c r="M119" s="73">
        <f t="shared" si="17"/>
        <v>7544.51</v>
      </c>
      <c r="N119" s="29"/>
      <c r="O119" s="48" t="s">
        <v>157</v>
      </c>
      <c r="P119" s="72"/>
    </row>
    <row r="120" spans="1:16" ht="19.5" customHeight="1" x14ac:dyDescent="0.3">
      <c r="A120" s="11"/>
      <c r="B120" s="12" t="s">
        <v>158</v>
      </c>
      <c r="C120" s="11"/>
      <c r="D120" s="40"/>
      <c r="E120" s="52">
        <f t="shared" ref="E120:E122" si="18">SUM(F120:K120)</f>
        <v>28524.83</v>
      </c>
      <c r="F120" s="51">
        <v>14457.98</v>
      </c>
      <c r="G120" s="51">
        <v>419.69</v>
      </c>
      <c r="H120" s="51">
        <v>276.49</v>
      </c>
      <c r="I120" s="51">
        <v>1110.21</v>
      </c>
      <c r="J120" s="51">
        <v>108.7</v>
      </c>
      <c r="K120" s="51">
        <v>12151.76</v>
      </c>
      <c r="L120" s="53">
        <v>28603.02</v>
      </c>
      <c r="M120" s="51">
        <v>273.70999999999998</v>
      </c>
      <c r="N120" s="10"/>
      <c r="O120" s="41" t="s">
        <v>159</v>
      </c>
      <c r="P120" s="47"/>
    </row>
    <row r="121" spans="1:16" ht="20.25" customHeight="1" x14ac:dyDescent="0.3">
      <c r="A121" s="11"/>
      <c r="B121" s="12" t="s">
        <v>160</v>
      </c>
      <c r="C121" s="11"/>
      <c r="D121" s="40"/>
      <c r="E121" s="52">
        <f t="shared" si="18"/>
        <v>24780.090000000004</v>
      </c>
      <c r="F121" s="51">
        <v>14113.87</v>
      </c>
      <c r="G121" s="51">
        <v>136.25</v>
      </c>
      <c r="H121" s="51">
        <v>156.54</v>
      </c>
      <c r="I121" s="51">
        <v>446.44</v>
      </c>
      <c r="J121" s="51">
        <v>316.23</v>
      </c>
      <c r="K121" s="51">
        <v>9610.76</v>
      </c>
      <c r="L121" s="53">
        <v>16280.43</v>
      </c>
      <c r="M121" s="51">
        <v>379.64</v>
      </c>
      <c r="N121" s="10"/>
      <c r="O121" s="41" t="s">
        <v>161</v>
      </c>
      <c r="P121" s="47"/>
    </row>
    <row r="122" spans="1:16" ht="20.25" customHeight="1" x14ac:dyDescent="0.3">
      <c r="A122" s="11"/>
      <c r="B122" s="12" t="s">
        <v>162</v>
      </c>
      <c r="C122" s="11"/>
      <c r="D122" s="40"/>
      <c r="E122" s="52">
        <f t="shared" si="18"/>
        <v>37122.840000000004</v>
      </c>
      <c r="F122" s="51">
        <v>20748.16</v>
      </c>
      <c r="G122" s="51">
        <v>442.45</v>
      </c>
      <c r="H122" s="51">
        <v>281.68</v>
      </c>
      <c r="I122" s="51">
        <v>983.45</v>
      </c>
      <c r="J122" s="51">
        <v>0</v>
      </c>
      <c r="K122" s="51">
        <v>14667.1</v>
      </c>
      <c r="L122" s="53">
        <v>24522.959999999999</v>
      </c>
      <c r="M122" s="51">
        <v>6891.16</v>
      </c>
      <c r="N122" s="10"/>
      <c r="O122" s="41" t="s">
        <v>163</v>
      </c>
      <c r="P122" s="47"/>
    </row>
    <row r="123" spans="1:16" ht="3" customHeight="1" x14ac:dyDescent="0.3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  <c r="L123" s="9"/>
      <c r="M123" s="9"/>
      <c r="N123" s="8"/>
      <c r="O123" s="8"/>
    </row>
    <row r="124" spans="1:16" x14ac:dyDescent="0.3">
      <c r="B124" s="7" t="s">
        <v>164</v>
      </c>
      <c r="C124" s="7"/>
      <c r="D124" s="7"/>
      <c r="E124" s="7"/>
      <c r="F124" s="7"/>
    </row>
    <row r="125" spans="1:16" x14ac:dyDescent="0.3">
      <c r="B125" s="7" t="s">
        <v>165</v>
      </c>
      <c r="C125" s="7"/>
      <c r="D125" s="7"/>
      <c r="E125" s="7"/>
      <c r="F125" s="7"/>
    </row>
  </sheetData>
  <mergeCells count="63">
    <mergeCell ref="N114:O114"/>
    <mergeCell ref="A115:D115"/>
    <mergeCell ref="N115:O115"/>
    <mergeCell ref="N116:O116"/>
    <mergeCell ref="A118:D118"/>
    <mergeCell ref="E112:K112"/>
    <mergeCell ref="L112:M112"/>
    <mergeCell ref="E113:K113"/>
    <mergeCell ref="L113:M113"/>
    <mergeCell ref="A114:D114"/>
    <mergeCell ref="N7:O7"/>
    <mergeCell ref="B12:C12"/>
    <mergeCell ref="E5:K5"/>
    <mergeCell ref="L5:M5"/>
    <mergeCell ref="E6:K6"/>
    <mergeCell ref="L6:M6"/>
    <mergeCell ref="A7:D7"/>
    <mergeCell ref="N34:O34"/>
    <mergeCell ref="A8:D8"/>
    <mergeCell ref="N8:O8"/>
    <mergeCell ref="N9:O9"/>
    <mergeCell ref="A11:D11"/>
    <mergeCell ref="A13:D13"/>
    <mergeCell ref="A20:D20"/>
    <mergeCell ref="E32:K32"/>
    <mergeCell ref="L32:M32"/>
    <mergeCell ref="E33:K33"/>
    <mergeCell ref="L33:M33"/>
    <mergeCell ref="A34:D34"/>
    <mergeCell ref="N35:O35"/>
    <mergeCell ref="N36:O36"/>
    <mergeCell ref="A38:D38"/>
    <mergeCell ref="A41:D41"/>
    <mergeCell ref="E60:K60"/>
    <mergeCell ref="L60:M60"/>
    <mergeCell ref="E59:K59"/>
    <mergeCell ref="L59:M59"/>
    <mergeCell ref="A35:D35"/>
    <mergeCell ref="A61:D61"/>
    <mergeCell ref="N61:O61"/>
    <mergeCell ref="A62:D62"/>
    <mergeCell ref="N62:O62"/>
    <mergeCell ref="N90:O90"/>
    <mergeCell ref="A66:D66"/>
    <mergeCell ref="A92:D92"/>
    <mergeCell ref="A75:D75"/>
    <mergeCell ref="A78:D78"/>
    <mergeCell ref="N63:O63"/>
    <mergeCell ref="A65:D65"/>
    <mergeCell ref="E87:K87"/>
    <mergeCell ref="L87:M87"/>
    <mergeCell ref="A88:D88"/>
    <mergeCell ref="N88:O88"/>
    <mergeCell ref="A89:D89"/>
    <mergeCell ref="N89:O89"/>
    <mergeCell ref="A71:D71"/>
    <mergeCell ref="E86:K86"/>
    <mergeCell ref="L86:M86"/>
    <mergeCell ref="A106:D106"/>
    <mergeCell ref="A119:D119"/>
    <mergeCell ref="A99:D99"/>
    <mergeCell ref="A96:D96"/>
    <mergeCell ref="A93:D93"/>
  </mergeCells>
  <pageMargins left="0.78740157480314965" right="0.59055118110236227" top="1.181102362204724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 (2)</vt:lpstr>
      <vt:lpstr>'T-19.3 (2)'!Print_Area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2017-08-31T04:21:00Z</cp:lastPrinted>
  <dcterms:created xsi:type="dcterms:W3CDTF">1997-06-13T10:07:54Z</dcterms:created>
  <dcterms:modified xsi:type="dcterms:W3CDTF">2017-09-05T08:46:52Z</dcterms:modified>
</cp:coreProperties>
</file>