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2" sheetId="28" r:id="rId1"/>
  </sheets>
  <definedNames>
    <definedName name="_xlnm.Print_Area" localSheetId="0">'T-3.2'!$A$1:$Q$25</definedName>
  </definedNames>
  <calcPr calcId="125725"/>
</workbook>
</file>

<file path=xl/calcChain.xml><?xml version="1.0" encoding="utf-8"?>
<calcChain xmlns="http://schemas.openxmlformats.org/spreadsheetml/2006/main">
  <c r="G20" i="28"/>
  <c r="F19" l="1"/>
  <c r="G18"/>
  <c r="I18" l="1"/>
  <c r="H17"/>
  <c r="F16"/>
  <c r="K16"/>
  <c r="G16"/>
  <c r="F15"/>
  <c r="G14"/>
  <c r="H14"/>
  <c r="G13" l="1"/>
  <c r="F13"/>
  <c r="G12"/>
  <c r="I12" l="1"/>
  <c r="H12"/>
  <c r="G17"/>
  <c r="G19" l="1"/>
  <c r="G15"/>
  <c r="F20"/>
  <c r="F18"/>
  <c r="F17"/>
  <c r="F14"/>
  <c r="F12"/>
  <c r="O20"/>
  <c r="O19"/>
  <c r="O18"/>
  <c r="O17"/>
  <c r="O16"/>
  <c r="O15"/>
  <c r="O14"/>
  <c r="O13"/>
  <c r="O12"/>
  <c r="H20" l="1"/>
  <c r="H19"/>
  <c r="H18"/>
  <c r="H16"/>
  <c r="F11" l="1"/>
  <c r="E13"/>
  <c r="E14"/>
  <c r="E15"/>
  <c r="E16"/>
  <c r="E17"/>
  <c r="E18"/>
  <c r="E19"/>
  <c r="E20"/>
  <c r="E12"/>
  <c r="G11"/>
  <c r="H11"/>
  <c r="I11"/>
  <c r="K11"/>
  <c r="O11"/>
  <c r="K15"/>
  <c r="H15"/>
  <c r="H13"/>
  <c r="E11" l="1"/>
</calcChain>
</file>

<file path=xl/sharedStrings.xml><?xml version="1.0" encoding="utf-8"?>
<sst xmlns="http://schemas.openxmlformats.org/spreadsheetml/2006/main" count="133" uniqueCount="62">
  <si>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</si>
  <si>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</si>
  <si>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</si>
  <si>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</si>
  <si>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</si>
  <si>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</si>
  <si>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</si>
  <si>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</si>
  <si>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</si>
  <si>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</si>
  <si>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</si>
  <si>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</si>
  <si>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</si>
  <si>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</si>
  <si>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</si>
  <si>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</si>
  <si>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</si>
  <si>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</si>
  <si>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</si>
  <si>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</si>
  <si>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</si>
  <si>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</si>
  <si>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              สำนักงานเขตพื้นที่การศึกษามัธยมศึกษาเขต_ _ _ _  ( ชื่อจังหวัด ) </t>
  </si>
  <si>
    <t xml:space="preserve">Table </t>
  </si>
  <si>
    <t>เมืองสุโขทัย</t>
  </si>
  <si>
    <t>บ้านด่านลานหอย</t>
  </si>
  <si>
    <t>คีรีมาศ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</si>
  <si>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</si>
  <si>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</si>
  <si>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</si>
  <si>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</si>
  <si>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</si>
  <si>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 xml:space="preserve">   </t>
  </si>
  <si>
    <t xml:space="preserve">   Muang Sukhothai</t>
  </si>
  <si>
    <t xml:space="preserve">   Ban Dan Lan Hoi</t>
  </si>
  <si>
    <t xml:space="preserve">   Khiri Mat</t>
  </si>
  <si>
    <t xml:space="preserve">   Kong Krailat</t>
  </si>
  <si>
    <t xml:space="preserve">   Si Satchanalai</t>
  </si>
  <si>
    <t xml:space="preserve">   Si Samrong</t>
  </si>
  <si>
    <t xml:space="preserve">   Sawankhalok</t>
  </si>
  <si>
    <t xml:space="preserve">   Si Nakhon</t>
  </si>
  <si>
    <t xml:space="preserve">   Thung Saliam</t>
  </si>
  <si>
    <t>ระดับการศึกษา   Level of education</t>
  </si>
  <si>
    <t xml:space="preserve"> Lower-upper</t>
  </si>
  <si>
    <t>secondary</t>
  </si>
  <si>
    <t>elementary</t>
  </si>
  <si>
    <t>lower secondary</t>
  </si>
  <si>
    <t>upper secondary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</si>
  <si>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</si>
  <si>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</si>
  <si>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</si>
  <si>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</si>
  <si>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</si>
  <si>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</si>
  <si>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กงไกรลาศ </t>
  </si>
  <si>
    <t>โรงเรียน จำแนกตามระดับการศึกษา เป็นรายอำเภอ ปีการศึกษา 2561</t>
  </si>
  <si>
    <t>School by Level of Education and District: Academic Year 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</si>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</sst>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0" borderId="7" xfId="0" applyFont="1" applyBorder="1"/>
    <xf numFmtId="0" fontId="9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/>
    <xf numFmtId="0" fontId="9" fillId="0" borderId="0" xfId="0" applyFont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4" fillId="0" borderId="0" xfId="2" applyFont="1"/>
    <xf numFmtId="0" fontId="7" fillId="0" borderId="0" xfId="2" applyFont="1" applyBorder="1" applyAlignment="1">
      <alignment horizontal="left"/>
    </xf>
    <xf numFmtId="0" fontId="7" fillId="0" borderId="9" xfId="0" applyFont="1" applyBorder="1"/>
    <xf numFmtId="0" fontId="5" fillId="0" borderId="3" xfId="2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2" applyFont="1" applyBorder="1" applyAlignment="1">
      <alignment horizontal="left"/>
    </xf>
    <xf numFmtId="0" fontId="7" fillId="0" borderId="3" xfId="2" applyFont="1" applyBorder="1"/>
    <xf numFmtId="0" fontId="7" fillId="0" borderId="0" xfId="2" applyFont="1"/>
    <xf numFmtId="0" fontId="7" fillId="0" borderId="3" xfId="2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7" xfId="0" applyFont="1" applyBorder="1"/>
    <xf numFmtId="3" fontId="7" fillId="0" borderId="4" xfId="0" applyNumberFormat="1" applyFont="1" applyFill="1" applyBorder="1" applyAlignment="1">
      <alignment horizontal="right" indent="1"/>
    </xf>
    <xf numFmtId="0" fontId="7" fillId="0" borderId="0" xfId="0" applyFont="1" applyFill="1"/>
    <xf numFmtId="3" fontId="6" fillId="0" borderId="0" xfId="0" applyNumberFormat="1" applyFont="1"/>
    <xf numFmtId="3" fontId="5" fillId="0" borderId="4" xfId="0" applyNumberFormat="1" applyFont="1" applyFill="1" applyBorder="1" applyAlignment="1">
      <alignment horizontal="right" indent="1"/>
    </xf>
    <xf numFmtId="0" fontId="7" fillId="0" borderId="0" xfId="2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7" fillId="0" borderId="0" xfId="0" applyFont="1" applyFill="1" applyAlignment="1">
      <alignment horizontal="right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Fill="1"/>
    <xf numFmtId="3" fontId="7" fillId="0" borderId="4" xfId="0" quotePrefix="1" applyNumberFormat="1" applyFont="1" applyFill="1" applyBorder="1" applyAlignment="1">
      <alignment horizontal="right" indent="1"/>
    </xf>
    <xf numFmtId="187" fontId="7" fillId="0" borderId="4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ปกติ" xfId="0" builtinId="0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17</xdr:col>
      <xdr:colOff>5</xdr:colOff>
      <xdr:row>16</xdr:row>
      <xdr:rowOff>226341</xdr:rowOff>
    </xdr:to>
    <xdr:grpSp>
      <xdr:nvGrpSpPr>
        <xdr:cNvPr id="6" name="Group 5"/>
        <xdr:cNvGrpSpPr/>
      </xdr:nvGrpSpPr>
      <xdr:grpSpPr>
        <a:xfrm>
          <a:off x="9563100" y="28575"/>
          <a:ext cx="3619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5327" y="90977"/>
              <a:ext cx="35521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showWhiteSpace="0" zoomScalePageLayoutView="130" workbookViewId="0">
      <selection activeCell="J12" sqref="J12"/>
    </sheetView>
  </sheetViews>
  <sheetFormatPr defaultColWidth="9.140625" defaultRowHeight="18.75"/>
  <cols>
    <col min="1" max="1" width="1.85546875" style="3" customWidth="1"/>
    <col min="2" max="3" width="6.85546875" style="3" customWidth="1"/>
    <col min="4" max="4" width="0.85546875" style="3" customWidth="1"/>
    <col min="5" max="11" width="9.5703125" style="3" customWidth="1"/>
    <col min="12" max="12" width="12.5703125" style="3" customWidth="1"/>
    <col min="13" max="13" width="11.85546875" style="3" customWidth="1"/>
    <col min="14" max="15" width="9.5703125" style="3" customWidth="1"/>
    <col min="16" max="16" width="16.42578125" style="3" customWidth="1"/>
    <col min="17" max="17" width="5.42578125" style="3" customWidth="1"/>
    <col min="18" max="18" width="4.42578125" style="3" customWidth="1"/>
    <col min="19" max="16384" width="9.140625" style="3"/>
  </cols>
  <sheetData>
    <row r="1" spans="1:16" s="1" customFormat="1" ht="18.600000000000001" customHeight="1">
      <c r="B1" s="1" t="s">
        <v>17</v>
      </c>
      <c r="C1" s="2">
        <v>3.2</v>
      </c>
      <c r="D1" s="1" t="s">
        <v>55</v>
      </c>
    </row>
    <row r="2" spans="1:16" s="13" customFormat="1" ht="18.600000000000001" customHeight="1">
      <c r="B2" s="1" t="s">
        <v>23</v>
      </c>
      <c r="C2" s="2">
        <v>3.2</v>
      </c>
      <c r="D2" s="1" t="s">
        <v>56</v>
      </c>
      <c r="E2" s="1"/>
    </row>
    <row r="3" spans="1:16" ht="6.75" customHeight="1"/>
    <row r="4" spans="1:16" s="5" customFormat="1" ht="18.600000000000001" customHeight="1">
      <c r="A4" s="55" t="s">
        <v>20</v>
      </c>
      <c r="B4" s="55"/>
      <c r="C4" s="55"/>
      <c r="D4" s="56"/>
      <c r="E4" s="4"/>
      <c r="F4" s="61" t="s">
        <v>42</v>
      </c>
      <c r="G4" s="62"/>
      <c r="H4" s="62"/>
      <c r="I4" s="62"/>
      <c r="J4" s="62"/>
      <c r="K4" s="62"/>
      <c r="L4" s="62"/>
      <c r="M4" s="62"/>
      <c r="N4" s="62"/>
      <c r="O4" s="63"/>
      <c r="P4" s="29"/>
    </row>
    <row r="5" spans="1:16" s="5" customFormat="1" ht="18.600000000000001" customHeight="1">
      <c r="A5" s="57"/>
      <c r="B5" s="57"/>
      <c r="C5" s="57"/>
      <c r="D5" s="58"/>
      <c r="E5" s="6"/>
      <c r="F5" s="37"/>
      <c r="G5" s="38"/>
      <c r="H5" s="37"/>
      <c r="I5" s="37"/>
      <c r="J5" s="37"/>
      <c r="K5" s="37"/>
      <c r="L5" s="37"/>
      <c r="M5" s="37"/>
      <c r="N5" s="37"/>
      <c r="O5" s="19" t="s">
        <v>10</v>
      </c>
      <c r="P5" s="12"/>
    </row>
    <row r="6" spans="1:16" s="17" customFormat="1" ht="18.600000000000001" customHeight="1">
      <c r="A6" s="57"/>
      <c r="B6" s="57"/>
      <c r="C6" s="57"/>
      <c r="D6" s="58"/>
      <c r="E6" s="23"/>
      <c r="F6" s="20"/>
      <c r="G6" s="8" t="s">
        <v>3</v>
      </c>
      <c r="H6" s="20" t="s">
        <v>5</v>
      </c>
      <c r="I6" s="20" t="s">
        <v>5</v>
      </c>
      <c r="J6" s="20" t="s">
        <v>8</v>
      </c>
      <c r="K6" s="24"/>
      <c r="L6" s="20" t="s">
        <v>9</v>
      </c>
      <c r="M6" s="20" t="s">
        <v>9</v>
      </c>
      <c r="N6" s="20" t="s">
        <v>10</v>
      </c>
      <c r="O6" s="20" t="s">
        <v>11</v>
      </c>
      <c r="P6" s="18"/>
    </row>
    <row r="7" spans="1:16" s="17" customFormat="1" ht="18.600000000000001" customHeight="1">
      <c r="A7" s="57"/>
      <c r="B7" s="57"/>
      <c r="C7" s="57"/>
      <c r="D7" s="58"/>
      <c r="E7" s="20" t="s">
        <v>0</v>
      </c>
      <c r="F7" s="20" t="s">
        <v>2</v>
      </c>
      <c r="G7" s="8" t="s">
        <v>4</v>
      </c>
      <c r="H7" s="20" t="s">
        <v>6</v>
      </c>
      <c r="I7" s="20" t="s">
        <v>7</v>
      </c>
      <c r="J7" s="20" t="s">
        <v>4</v>
      </c>
      <c r="K7" s="20" t="s">
        <v>4</v>
      </c>
      <c r="L7" s="20" t="s">
        <v>6</v>
      </c>
      <c r="M7" s="20" t="s">
        <v>7</v>
      </c>
      <c r="N7" s="20" t="s">
        <v>6</v>
      </c>
      <c r="O7" s="20" t="s">
        <v>10</v>
      </c>
      <c r="P7" s="15" t="s">
        <v>21</v>
      </c>
    </row>
    <row r="8" spans="1:16" s="17" customFormat="1" ht="18.600000000000001" customHeight="1">
      <c r="A8" s="57"/>
      <c r="B8" s="57"/>
      <c r="C8" s="57"/>
      <c r="D8" s="58"/>
      <c r="E8" s="20" t="s">
        <v>1</v>
      </c>
      <c r="F8" s="20" t="s">
        <v>12</v>
      </c>
      <c r="G8" s="8" t="s">
        <v>13</v>
      </c>
      <c r="H8" s="20" t="s">
        <v>13</v>
      </c>
      <c r="I8" s="20" t="s">
        <v>13</v>
      </c>
      <c r="J8" s="20" t="s">
        <v>19</v>
      </c>
      <c r="K8" s="20" t="s">
        <v>14</v>
      </c>
      <c r="L8" s="20" t="s">
        <v>15</v>
      </c>
      <c r="M8" s="20" t="s">
        <v>15</v>
      </c>
      <c r="N8" s="20" t="s">
        <v>16</v>
      </c>
      <c r="O8" s="20" t="s">
        <v>7</v>
      </c>
      <c r="P8" s="18"/>
    </row>
    <row r="9" spans="1:16" s="17" customFormat="1" ht="18.600000000000001" customHeight="1">
      <c r="A9" s="57"/>
      <c r="B9" s="57"/>
      <c r="C9" s="57"/>
      <c r="D9" s="58"/>
      <c r="E9" s="23"/>
      <c r="F9" s="24"/>
      <c r="G9" s="20" t="s">
        <v>45</v>
      </c>
      <c r="H9" s="20" t="s">
        <v>46</v>
      </c>
      <c r="I9" s="20" t="s">
        <v>47</v>
      </c>
      <c r="J9" s="20" t="s">
        <v>45</v>
      </c>
      <c r="K9" s="20"/>
      <c r="L9" s="20" t="s">
        <v>46</v>
      </c>
      <c r="M9" s="20" t="s">
        <v>47</v>
      </c>
      <c r="N9" s="20" t="s">
        <v>44</v>
      </c>
      <c r="O9" s="20" t="s">
        <v>43</v>
      </c>
      <c r="P9" s="18"/>
    </row>
    <row r="10" spans="1:16" s="5" customFormat="1" ht="18.600000000000001" customHeight="1">
      <c r="A10" s="59"/>
      <c r="B10" s="59"/>
      <c r="C10" s="59"/>
      <c r="D10" s="60"/>
      <c r="E10" s="7"/>
      <c r="F10" s="39"/>
      <c r="G10" s="40"/>
      <c r="H10" s="40"/>
      <c r="I10" s="40"/>
      <c r="J10" s="40"/>
      <c r="K10" s="40"/>
      <c r="L10" s="40"/>
      <c r="M10" s="40"/>
      <c r="N10" s="40"/>
      <c r="O10" s="36" t="s">
        <v>44</v>
      </c>
      <c r="P10" s="16"/>
    </row>
    <row r="11" spans="1:16" s="14" customFormat="1" ht="24.6" customHeight="1">
      <c r="A11" s="64" t="s">
        <v>18</v>
      </c>
      <c r="B11" s="64"/>
      <c r="C11" s="64"/>
      <c r="D11" s="65"/>
      <c r="E11" s="44">
        <f>SUM(E12:E20)</f>
        <v>369</v>
      </c>
      <c r="F11" s="44">
        <f>SUM(F12:F20)</f>
        <v>11</v>
      </c>
      <c r="G11" s="44">
        <f t="shared" ref="G11:O11" si="0">SUM(G12:G20)</f>
        <v>248</v>
      </c>
      <c r="H11" s="44">
        <f t="shared" si="0"/>
        <v>76</v>
      </c>
      <c r="I11" s="44">
        <f t="shared" si="0"/>
        <v>3</v>
      </c>
      <c r="J11" s="44" t="s">
        <v>61</v>
      </c>
      <c r="K11" s="44">
        <f t="shared" si="0"/>
        <v>4</v>
      </c>
      <c r="L11" s="54" t="s">
        <v>61</v>
      </c>
      <c r="M11" s="54" t="s">
        <v>61</v>
      </c>
      <c r="N11" s="54" t="s">
        <v>61</v>
      </c>
      <c r="O11" s="44">
        <f t="shared" si="0"/>
        <v>27</v>
      </c>
      <c r="P11" s="30" t="s">
        <v>1</v>
      </c>
    </row>
    <row r="12" spans="1:16" s="5" customFormat="1" ht="24.6" customHeight="1">
      <c r="A12" s="28" t="s">
        <v>32</v>
      </c>
      <c r="B12" s="28" t="s">
        <v>24</v>
      </c>
      <c r="C12" s="28"/>
      <c r="D12" s="32"/>
      <c r="E12" s="41">
        <f>SUM(F12:O12)</f>
        <v>51</v>
      </c>
      <c r="F12" s="41">
        <f>2</f>
        <v>2</v>
      </c>
      <c r="G12" s="41">
        <f>29+3+1+1</f>
        <v>34</v>
      </c>
      <c r="H12" s="41">
        <f>6+1+1+1</f>
        <v>9</v>
      </c>
      <c r="I12" s="41">
        <f>1</f>
        <v>1</v>
      </c>
      <c r="J12" s="54" t="s">
        <v>61</v>
      </c>
      <c r="K12" s="54" t="s">
        <v>61</v>
      </c>
      <c r="L12" s="54" t="s">
        <v>61</v>
      </c>
      <c r="M12" s="54" t="s">
        <v>61</v>
      </c>
      <c r="N12" s="54" t="s">
        <v>61</v>
      </c>
      <c r="O12" s="41">
        <f>5</f>
        <v>5</v>
      </c>
      <c r="P12" s="33" t="s">
        <v>33</v>
      </c>
    </row>
    <row r="13" spans="1:16" s="5" customFormat="1" ht="24.6" customHeight="1">
      <c r="A13" s="34"/>
      <c r="B13" s="28" t="s">
        <v>25</v>
      </c>
      <c r="C13" s="28"/>
      <c r="D13" s="28"/>
      <c r="E13" s="41">
        <f t="shared" ref="E13:E20" si="1">SUM(F13:O13)</f>
        <v>28</v>
      </c>
      <c r="F13" s="53">
        <f>0+1</f>
        <v>1</v>
      </c>
      <c r="G13" s="41">
        <f>16+0+1</f>
        <v>17</v>
      </c>
      <c r="H13" s="41">
        <f>8</f>
        <v>8</v>
      </c>
      <c r="I13" s="54" t="s">
        <v>61</v>
      </c>
      <c r="J13" s="54" t="s">
        <v>61</v>
      </c>
      <c r="K13" s="54" t="s">
        <v>61</v>
      </c>
      <c r="L13" s="54" t="s">
        <v>61</v>
      </c>
      <c r="M13" s="54" t="s">
        <v>61</v>
      </c>
      <c r="N13" s="54" t="s">
        <v>61</v>
      </c>
      <c r="O13" s="41">
        <f>2</f>
        <v>2</v>
      </c>
      <c r="P13" s="33" t="s">
        <v>34</v>
      </c>
    </row>
    <row r="14" spans="1:16" s="5" customFormat="1" ht="24.6" customHeight="1">
      <c r="A14" s="34"/>
      <c r="B14" s="28" t="s">
        <v>26</v>
      </c>
      <c r="C14" s="28"/>
      <c r="D14" s="28"/>
      <c r="E14" s="41">
        <f t="shared" si="1"/>
        <v>41</v>
      </c>
      <c r="F14" s="53">
        <f>0</f>
        <v>0</v>
      </c>
      <c r="G14" s="41">
        <f>27+0+1</f>
        <v>28</v>
      </c>
      <c r="H14" s="41">
        <f>8+1+2</f>
        <v>11</v>
      </c>
      <c r="I14" s="54" t="s">
        <v>61</v>
      </c>
      <c r="J14" s="54" t="s">
        <v>61</v>
      </c>
      <c r="K14" s="54" t="s">
        <v>61</v>
      </c>
      <c r="L14" s="54" t="s">
        <v>61</v>
      </c>
      <c r="M14" s="54" t="s">
        <v>61</v>
      </c>
      <c r="N14" s="54" t="s">
        <v>61</v>
      </c>
      <c r="O14" s="41">
        <f>2</f>
        <v>2</v>
      </c>
      <c r="P14" s="33" t="s">
        <v>35</v>
      </c>
    </row>
    <row r="15" spans="1:16" s="5" customFormat="1" ht="24.6" customHeight="1">
      <c r="A15" s="34"/>
      <c r="B15" s="28" t="s">
        <v>54</v>
      </c>
      <c r="C15" s="28"/>
      <c r="D15" s="28"/>
      <c r="E15" s="41">
        <f t="shared" si="1"/>
        <v>43</v>
      </c>
      <c r="F15" s="41">
        <f>0+1</f>
        <v>1</v>
      </c>
      <c r="G15" s="41">
        <f>28+0</f>
        <v>28</v>
      </c>
      <c r="H15" s="41">
        <f>9</f>
        <v>9</v>
      </c>
      <c r="I15" s="54" t="s">
        <v>61</v>
      </c>
      <c r="J15" s="54" t="s">
        <v>61</v>
      </c>
      <c r="K15" s="41">
        <f>2</f>
        <v>2</v>
      </c>
      <c r="L15" s="54" t="s">
        <v>61</v>
      </c>
      <c r="M15" s="54" t="s">
        <v>61</v>
      </c>
      <c r="N15" s="54" t="s">
        <v>61</v>
      </c>
      <c r="O15" s="41">
        <f>3</f>
        <v>3</v>
      </c>
      <c r="P15" s="33" t="s">
        <v>36</v>
      </c>
    </row>
    <row r="16" spans="1:16" s="5" customFormat="1" ht="24.6" customHeight="1">
      <c r="A16" s="34"/>
      <c r="B16" s="28" t="s">
        <v>27</v>
      </c>
      <c r="C16" s="28"/>
      <c r="D16" s="28"/>
      <c r="E16" s="41">
        <f t="shared" si="1"/>
        <v>68</v>
      </c>
      <c r="F16" s="41">
        <f>0+1</f>
        <v>1</v>
      </c>
      <c r="G16" s="41">
        <f>46+1+1</f>
        <v>48</v>
      </c>
      <c r="H16" s="41">
        <f>13</f>
        <v>13</v>
      </c>
      <c r="I16" s="54" t="s">
        <v>61</v>
      </c>
      <c r="J16" s="54" t="s">
        <v>61</v>
      </c>
      <c r="K16" s="53">
        <f>2</f>
        <v>2</v>
      </c>
      <c r="L16" s="54" t="s">
        <v>61</v>
      </c>
      <c r="M16" s="54" t="s">
        <v>61</v>
      </c>
      <c r="N16" s="54" t="s">
        <v>61</v>
      </c>
      <c r="O16" s="41">
        <f>4</f>
        <v>4</v>
      </c>
      <c r="P16" s="35" t="s">
        <v>37</v>
      </c>
    </row>
    <row r="17" spans="1:16" s="5" customFormat="1" ht="24.6" customHeight="1">
      <c r="A17" s="34"/>
      <c r="B17" s="28" t="s">
        <v>28</v>
      </c>
      <c r="C17" s="28"/>
      <c r="D17" s="28"/>
      <c r="E17" s="41">
        <f t="shared" si="1"/>
        <v>47</v>
      </c>
      <c r="F17" s="41">
        <f>2</f>
        <v>2</v>
      </c>
      <c r="G17" s="41">
        <f>30+1+1</f>
        <v>32</v>
      </c>
      <c r="H17" s="41">
        <f>7+1+1</f>
        <v>9</v>
      </c>
      <c r="I17" s="54" t="s">
        <v>61</v>
      </c>
      <c r="J17" s="54" t="s">
        <v>61</v>
      </c>
      <c r="K17" s="54" t="s">
        <v>61</v>
      </c>
      <c r="L17" s="54" t="s">
        <v>61</v>
      </c>
      <c r="M17" s="54" t="s">
        <v>61</v>
      </c>
      <c r="N17" s="54" t="s">
        <v>61</v>
      </c>
      <c r="O17" s="41">
        <f>4</f>
        <v>4</v>
      </c>
      <c r="P17" s="35" t="s">
        <v>38</v>
      </c>
    </row>
    <row r="18" spans="1:16" s="5" customFormat="1" ht="24.6" customHeight="1">
      <c r="A18" s="34"/>
      <c r="B18" s="28" t="s">
        <v>29</v>
      </c>
      <c r="C18" s="28"/>
      <c r="D18" s="28"/>
      <c r="E18" s="41">
        <f t="shared" si="1"/>
        <v>45</v>
      </c>
      <c r="F18" s="41">
        <f>2</f>
        <v>2</v>
      </c>
      <c r="G18" s="41">
        <f>20+1+3+1+1+1+1</f>
        <v>28</v>
      </c>
      <c r="H18" s="41">
        <f>9</f>
        <v>9</v>
      </c>
      <c r="I18" s="41">
        <f>2</f>
        <v>2</v>
      </c>
      <c r="J18" s="54" t="s">
        <v>61</v>
      </c>
      <c r="K18" s="54" t="s">
        <v>61</v>
      </c>
      <c r="L18" s="54" t="s">
        <v>61</v>
      </c>
      <c r="M18" s="54" t="s">
        <v>61</v>
      </c>
      <c r="N18" s="54" t="s">
        <v>61</v>
      </c>
      <c r="O18" s="41">
        <f>4</f>
        <v>4</v>
      </c>
      <c r="P18" s="33" t="s">
        <v>39</v>
      </c>
    </row>
    <row r="19" spans="1:16" s="5" customFormat="1" ht="24.6" customHeight="1">
      <c r="A19" s="34"/>
      <c r="B19" s="28" t="s">
        <v>30</v>
      </c>
      <c r="C19" s="28"/>
      <c r="D19" s="32"/>
      <c r="E19" s="41">
        <f t="shared" si="1"/>
        <v>17</v>
      </c>
      <c r="F19" s="41">
        <f>0+1+1</f>
        <v>2</v>
      </c>
      <c r="G19" s="41">
        <f>12+0</f>
        <v>12</v>
      </c>
      <c r="H19" s="41">
        <f>2</f>
        <v>2</v>
      </c>
      <c r="I19" s="54" t="s">
        <v>61</v>
      </c>
      <c r="J19" s="54" t="s">
        <v>61</v>
      </c>
      <c r="K19" s="54" t="s">
        <v>61</v>
      </c>
      <c r="L19" s="54" t="s">
        <v>61</v>
      </c>
      <c r="M19" s="54" t="s">
        <v>61</v>
      </c>
      <c r="N19" s="54" t="s">
        <v>61</v>
      </c>
      <c r="O19" s="41">
        <f>1</f>
        <v>1</v>
      </c>
      <c r="P19" s="45" t="s">
        <v>40</v>
      </c>
    </row>
    <row r="20" spans="1:16" s="12" customFormat="1" ht="24" customHeight="1">
      <c r="A20" s="45"/>
      <c r="B20" s="28" t="s">
        <v>31</v>
      </c>
      <c r="C20" s="28"/>
      <c r="D20" s="32"/>
      <c r="E20" s="41">
        <f t="shared" si="1"/>
        <v>29</v>
      </c>
      <c r="F20" s="41">
        <f>0</f>
        <v>0</v>
      </c>
      <c r="G20" s="41">
        <f>19+0+1+1</f>
        <v>21</v>
      </c>
      <c r="H20" s="41">
        <f>6</f>
        <v>6</v>
      </c>
      <c r="I20" s="54" t="s">
        <v>61</v>
      </c>
      <c r="J20" s="54" t="s">
        <v>61</v>
      </c>
      <c r="K20" s="54" t="s">
        <v>61</v>
      </c>
      <c r="L20" s="54" t="s">
        <v>61</v>
      </c>
      <c r="M20" s="54" t="s">
        <v>61</v>
      </c>
      <c r="N20" s="54" t="s">
        <v>61</v>
      </c>
      <c r="O20" s="41">
        <f>2</f>
        <v>2</v>
      </c>
      <c r="P20" s="45" t="s">
        <v>41</v>
      </c>
    </row>
    <row r="21" spans="1:16" ht="8.25" customHeight="1">
      <c r="A21" s="11"/>
      <c r="B21" s="11"/>
      <c r="C21" s="11"/>
      <c r="D21" s="46"/>
      <c r="E21" s="47"/>
      <c r="F21" s="48"/>
      <c r="G21" s="11"/>
      <c r="H21" s="48"/>
      <c r="I21" s="11"/>
      <c r="J21" s="48"/>
      <c r="K21" s="11"/>
      <c r="L21" s="48"/>
      <c r="M21" s="11"/>
      <c r="N21" s="48"/>
      <c r="O21" s="46"/>
      <c r="P21" s="11"/>
    </row>
    <row r="22" spans="1:16" ht="7.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5" customFormat="1" ht="18.600000000000001" customHeight="1">
      <c r="B23" s="31" t="s">
        <v>48</v>
      </c>
      <c r="C23" s="50" t="s">
        <v>50</v>
      </c>
      <c r="D23" s="51"/>
      <c r="E23" s="52"/>
      <c r="F23" s="52"/>
      <c r="G23" s="52"/>
      <c r="H23" s="52"/>
      <c r="I23" s="42"/>
      <c r="J23" s="42"/>
      <c r="K23" s="49" t="s">
        <v>49</v>
      </c>
      <c r="L23" s="52" t="s">
        <v>52</v>
      </c>
      <c r="M23" s="51"/>
      <c r="N23" s="51"/>
      <c r="O23" s="51"/>
      <c r="P23" s="51"/>
    </row>
    <row r="24" spans="1:16" s="5" customFormat="1" ht="18.600000000000001" customHeight="1">
      <c r="B24" s="5" t="s">
        <v>22</v>
      </c>
      <c r="C24" s="50" t="s">
        <v>51</v>
      </c>
      <c r="D24" s="51"/>
      <c r="E24" s="52"/>
      <c r="F24" s="52"/>
      <c r="G24" s="52"/>
      <c r="H24" s="52"/>
      <c r="I24" s="52"/>
      <c r="J24" s="42"/>
      <c r="K24" s="52"/>
      <c r="L24" s="52" t="s">
        <v>53</v>
      </c>
      <c r="M24" s="51"/>
      <c r="N24" s="51"/>
      <c r="O24" s="51"/>
      <c r="P24" s="51"/>
    </row>
    <row r="25" spans="1:16" s="5" customFormat="1" ht="18.600000000000001" customHeight="1">
      <c r="C25" s="22" t="s">
        <v>58</v>
      </c>
      <c r="D25" s="51"/>
      <c r="E25" s="51"/>
      <c r="F25" s="51"/>
      <c r="G25" s="51"/>
      <c r="H25" s="51"/>
      <c r="I25" s="51"/>
      <c r="K25" s="51"/>
      <c r="L25" s="22" t="s">
        <v>60</v>
      </c>
      <c r="M25" s="51"/>
      <c r="N25" s="51"/>
      <c r="O25" s="51"/>
      <c r="P25" s="51"/>
    </row>
    <row r="26" spans="1:16" ht="19.5" customHeight="1">
      <c r="A26" s="9"/>
      <c r="B26" s="9"/>
      <c r="C26" s="22" t="s">
        <v>57</v>
      </c>
      <c r="D26" s="26"/>
      <c r="E26" s="25"/>
      <c r="F26" s="25"/>
      <c r="G26" s="25"/>
      <c r="H26" s="25"/>
      <c r="I26" s="27"/>
      <c r="J26" s="9"/>
      <c r="K26" s="25"/>
      <c r="L26" s="22" t="s">
        <v>59</v>
      </c>
      <c r="M26" s="25"/>
      <c r="N26" s="25"/>
      <c r="O26" s="25"/>
      <c r="P26" s="25"/>
    </row>
    <row r="27" spans="1:16" ht="19.5" customHeight="1">
      <c r="A27" s="9"/>
      <c r="B27" s="9"/>
      <c r="C27" s="21"/>
      <c r="D27" s="26"/>
      <c r="E27" s="25"/>
      <c r="F27" s="25"/>
      <c r="G27" s="25"/>
      <c r="H27" s="25"/>
      <c r="I27" s="27"/>
      <c r="J27" s="9"/>
      <c r="K27" s="25"/>
      <c r="L27" s="25"/>
      <c r="M27" s="25"/>
      <c r="N27" s="25"/>
      <c r="O27" s="25"/>
      <c r="P27" s="25"/>
    </row>
    <row r="28" spans="1:16">
      <c r="G28" s="43"/>
    </row>
    <row r="30" spans="1:16" ht="8.25" customHeight="1"/>
  </sheetData>
  <mergeCells count="3">
    <mergeCell ref="A4:D10"/>
    <mergeCell ref="F4:O4"/>
    <mergeCell ref="A11:D11"/>
  </mergeCells>
  <pageMargins left="0.46" right="0.19" top="0.59055118110236227" bottom="0.6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2020-01-21T03:16:57Z</dcterms:modified>
</cp:coreProperties>
</file>