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3\1.สรง2562-2564\3.รายงาน สรง.2564\สรง.รายปี 2564\ข้อมูล สรง.รายปี 2564\"/>
    </mc:Choice>
  </mc:AlternateContent>
  <xr:revisionPtr revIDLastSave="0" documentId="13_ncr:1_{19460158-3894-40DF-BDD5-42722D6C712A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activeTab="4" xr2:uid="{00000000-000D-0000-FFFF-FFFF00000000}"/>
  </bookViews>
  <sheets>
    <sheet name="T3-1" sheetId="2" r:id="rId1"/>
    <sheet name="T3-2" sheetId="1" r:id="rId2"/>
    <sheet name="T3-3" sheetId="3" r:id="rId3"/>
    <sheet name="T3-4" sheetId="4" r:id="rId4"/>
    <sheet name="All" sheetId="6" r:id="rId5"/>
  </sheets>
  <definedNames>
    <definedName name="_xlnm.Print_Area" localSheetId="4">All!$A$1:$E$43</definedName>
    <definedName name="_xlnm.Print_Area" localSheetId="0">'T3-1'!$A$1:$E$43</definedName>
    <definedName name="_xlnm.Print_Area" localSheetId="1">'T3-2'!$A$1:$E$44</definedName>
    <definedName name="_xlnm.Print_Area" localSheetId="2">'T3-3'!$A$1:$E$42</definedName>
    <definedName name="_xlnm.Print_Area" localSheetId="3">'T3-4'!$A$1:$E$42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6" l="1"/>
  <c r="C39" i="6"/>
  <c r="G39" i="6" l="1"/>
  <c r="F39" i="6"/>
  <c r="D22" i="6" l="1"/>
  <c r="E22" i="6"/>
  <c r="E9" i="6"/>
  <c r="E10" i="6"/>
  <c r="E12" i="6"/>
  <c r="E13" i="6"/>
  <c r="E14" i="6"/>
  <c r="E16" i="6"/>
  <c r="E18" i="6"/>
  <c r="E20" i="6"/>
  <c r="D9" i="6"/>
  <c r="D10" i="6"/>
  <c r="D12" i="6"/>
  <c r="D13" i="6"/>
  <c r="D14" i="6"/>
  <c r="D16" i="6"/>
  <c r="D18" i="6"/>
  <c r="D20" i="6"/>
  <c r="E7" i="6"/>
  <c r="D7" i="6"/>
  <c r="F39" i="4"/>
  <c r="E39" i="4"/>
  <c r="H39" i="4" s="1"/>
  <c r="D39" i="4"/>
  <c r="G39" i="4" s="1"/>
  <c r="F37" i="4"/>
  <c r="E37" i="4"/>
  <c r="H37" i="4" s="1"/>
  <c r="D37" i="4"/>
  <c r="G37" i="4" s="1"/>
  <c r="C37" i="4"/>
  <c r="E35" i="4"/>
  <c r="H35" i="4" s="1"/>
  <c r="D35" i="4"/>
  <c r="G35" i="4" s="1"/>
  <c r="C35" i="4"/>
  <c r="F35" i="4" s="1"/>
  <c r="E33" i="4"/>
  <c r="H33" i="4" s="1"/>
  <c r="D33" i="4"/>
  <c r="G33" i="4" s="1"/>
  <c r="C33" i="4"/>
  <c r="F33" i="4" s="1"/>
  <c r="G32" i="4"/>
  <c r="E32" i="4"/>
  <c r="H32" i="4" s="1"/>
  <c r="C32" i="4"/>
  <c r="F32" i="4" s="1"/>
  <c r="E31" i="4"/>
  <c r="H31" i="4" s="1"/>
  <c r="D31" i="4"/>
  <c r="G31" i="4" s="1"/>
  <c r="C31" i="4"/>
  <c r="F31" i="4" s="1"/>
  <c r="E29" i="4"/>
  <c r="H29" i="4" s="1"/>
  <c r="D29" i="4"/>
  <c r="G29" i="4" s="1"/>
  <c r="C29" i="4"/>
  <c r="F29" i="4" s="1"/>
  <c r="H28" i="4"/>
  <c r="E28" i="4"/>
  <c r="D28" i="4"/>
  <c r="G28" i="4" s="1"/>
  <c r="C28" i="4"/>
  <c r="F28" i="4" s="1"/>
  <c r="E26" i="4"/>
  <c r="H26" i="4" s="1"/>
  <c r="D26" i="4"/>
  <c r="G26" i="4" s="1"/>
  <c r="C26" i="4"/>
  <c r="F26" i="4" s="1"/>
  <c r="E24" i="4"/>
  <c r="D24" i="4"/>
  <c r="C24" i="4"/>
  <c r="C20" i="6" l="1"/>
  <c r="C9" i="6"/>
  <c r="C12" i="6"/>
  <c r="C22" i="6"/>
  <c r="C14" i="6"/>
  <c r="C10" i="6"/>
  <c r="H24" i="4"/>
  <c r="C18" i="6"/>
  <c r="C13" i="6"/>
  <c r="C16" i="6"/>
  <c r="E5" i="6"/>
  <c r="E24" i="6" s="1"/>
  <c r="C7" i="6"/>
  <c r="F24" i="4"/>
  <c r="G24" i="4"/>
  <c r="E39" i="3"/>
  <c r="H39" i="3" s="1"/>
  <c r="D39" i="3"/>
  <c r="G39" i="3" s="1"/>
  <c r="C39" i="3"/>
  <c r="F39" i="3" s="1"/>
  <c r="G37" i="3"/>
  <c r="E37" i="3"/>
  <c r="H37" i="3" s="1"/>
  <c r="C37" i="3"/>
  <c r="F37" i="3" s="1"/>
  <c r="F35" i="3"/>
  <c r="E35" i="3"/>
  <c r="H35" i="3" s="1"/>
  <c r="D35" i="3"/>
  <c r="G35" i="3" s="1"/>
  <c r="E33" i="3"/>
  <c r="H33" i="3" s="1"/>
  <c r="D33" i="3"/>
  <c r="G33" i="3" s="1"/>
  <c r="C33" i="3"/>
  <c r="F33" i="3" s="1"/>
  <c r="G32" i="3"/>
  <c r="E32" i="3"/>
  <c r="H32" i="3" s="1"/>
  <c r="D32" i="3"/>
  <c r="C32" i="3"/>
  <c r="F32" i="3" s="1"/>
  <c r="H31" i="3"/>
  <c r="E31" i="3"/>
  <c r="D31" i="3"/>
  <c r="G31" i="3" s="1"/>
  <c r="C31" i="3"/>
  <c r="F31" i="3" s="1"/>
  <c r="E29" i="3"/>
  <c r="H29" i="3" s="1"/>
  <c r="D29" i="3"/>
  <c r="G29" i="3" s="1"/>
  <c r="C29" i="3"/>
  <c r="F29" i="3" s="1"/>
  <c r="E28" i="3"/>
  <c r="H28" i="3" s="1"/>
  <c r="D28" i="3"/>
  <c r="G28" i="3" s="1"/>
  <c r="C28" i="3"/>
  <c r="F28" i="3" s="1"/>
  <c r="E26" i="3"/>
  <c r="H26" i="3" s="1"/>
  <c r="D26" i="3"/>
  <c r="G26" i="3" s="1"/>
  <c r="C26" i="3"/>
  <c r="F26" i="3" s="1"/>
  <c r="E24" i="3"/>
  <c r="D24" i="3"/>
  <c r="C24" i="3"/>
  <c r="H22" i="3"/>
  <c r="G22" i="3"/>
  <c r="F22" i="3"/>
  <c r="H20" i="3"/>
  <c r="G20" i="3"/>
  <c r="F20" i="3"/>
  <c r="H18" i="3"/>
  <c r="G18" i="3"/>
  <c r="F18" i="3"/>
  <c r="G17" i="3"/>
  <c r="F17" i="3"/>
  <c r="H16" i="3"/>
  <c r="G16" i="3"/>
  <c r="F16" i="3"/>
  <c r="H14" i="3"/>
  <c r="G14" i="3"/>
  <c r="F14" i="3"/>
  <c r="H13" i="3"/>
  <c r="G13" i="3"/>
  <c r="F13" i="3"/>
  <c r="H12" i="3"/>
  <c r="G12" i="3"/>
  <c r="F12" i="3"/>
  <c r="H10" i="3"/>
  <c r="G10" i="3"/>
  <c r="F10" i="3"/>
  <c r="H9" i="3"/>
  <c r="G9" i="3"/>
  <c r="F9" i="3"/>
  <c r="H7" i="3"/>
  <c r="G7" i="3"/>
  <c r="F7" i="3"/>
  <c r="H5" i="3" l="1"/>
  <c r="F5" i="3"/>
  <c r="G5" i="3"/>
  <c r="G24" i="3"/>
  <c r="H24" i="3"/>
  <c r="E39" i="6"/>
  <c r="H39" i="6" s="1"/>
  <c r="E26" i="6"/>
  <c r="H26" i="6" s="1"/>
  <c r="E37" i="6"/>
  <c r="H37" i="6" s="1"/>
  <c r="E35" i="6"/>
  <c r="H35" i="6" s="1"/>
  <c r="E28" i="6"/>
  <c r="H28" i="6" s="1"/>
  <c r="E41" i="6"/>
  <c r="H29" i="6"/>
  <c r="E31" i="6"/>
  <c r="H31" i="6" s="1"/>
  <c r="E32" i="6"/>
  <c r="H32" i="6" s="1"/>
  <c r="E33" i="6"/>
  <c r="H33" i="6" s="1"/>
  <c r="F24" i="3"/>
  <c r="H24" i="6" l="1"/>
  <c r="E29" i="2"/>
  <c r="D39" i="2"/>
  <c r="C24" i="2" l="1"/>
  <c r="E39" i="2"/>
  <c r="E31" i="2"/>
  <c r="D35" i="2"/>
  <c r="D31" i="2"/>
  <c r="D28" i="2"/>
  <c r="E35" i="2"/>
  <c r="E32" i="2"/>
  <c r="D37" i="2"/>
  <c r="E24" i="2"/>
  <c r="D29" i="2"/>
  <c r="D26" i="2"/>
  <c r="E33" i="2"/>
  <c r="E26" i="2"/>
  <c r="E28" i="2"/>
  <c r="D32" i="2"/>
  <c r="D24" i="2"/>
  <c r="D33" i="2"/>
  <c r="C37" i="2" l="1"/>
  <c r="C33" i="2"/>
  <c r="C39" i="2"/>
  <c r="C26" i="2"/>
  <c r="C28" i="2"/>
  <c r="C31" i="2"/>
  <c r="C35" i="2"/>
  <c r="C32" i="2"/>
  <c r="C29" i="2"/>
  <c r="E39" i="1"/>
  <c r="D39" i="1"/>
  <c r="C39" i="1"/>
  <c r="E37" i="1"/>
  <c r="D37" i="1"/>
  <c r="C37" i="1"/>
  <c r="E35" i="1"/>
  <c r="D35" i="1"/>
  <c r="C35" i="1"/>
  <c r="E33" i="1"/>
  <c r="D33" i="1"/>
  <c r="C33" i="1"/>
  <c r="E32" i="1"/>
  <c r="D32" i="1"/>
  <c r="C32" i="1"/>
  <c r="E31" i="1"/>
  <c r="D31" i="1"/>
  <c r="C31" i="1"/>
  <c r="E29" i="1"/>
  <c r="D29" i="1"/>
  <c r="C29" i="1"/>
  <c r="E28" i="1"/>
  <c r="D28" i="1"/>
  <c r="C28" i="1"/>
  <c r="E26" i="1"/>
  <c r="D26" i="1"/>
  <c r="C26" i="1"/>
  <c r="E24" i="1"/>
  <c r="D24" i="1"/>
  <c r="C24" i="1"/>
  <c r="D5" i="6" l="1"/>
  <c r="D32" i="6" l="1"/>
  <c r="G32" i="6" s="1"/>
  <c r="D33" i="6"/>
  <c r="G33" i="6" s="1"/>
  <c r="G35" i="6"/>
  <c r="D28" i="6"/>
  <c r="G28" i="6" s="1"/>
  <c r="D37" i="6"/>
  <c r="G37" i="6" s="1"/>
  <c r="D41" i="6"/>
  <c r="D26" i="6"/>
  <c r="G26" i="6" s="1"/>
  <c r="G29" i="6"/>
  <c r="D31" i="6"/>
  <c r="G31" i="6" s="1"/>
  <c r="C5" i="6"/>
  <c r="D24" i="6"/>
  <c r="G24" i="6" l="1"/>
  <c r="C28" i="6"/>
  <c r="F28" i="6" s="1"/>
  <c r="C41" i="6"/>
  <c r="C29" i="6"/>
  <c r="F29" i="6" s="1"/>
  <c r="C31" i="6"/>
  <c r="F31" i="6" s="1"/>
  <c r="C32" i="6"/>
  <c r="F32" i="6" s="1"/>
  <c r="C33" i="6"/>
  <c r="F33" i="6" s="1"/>
  <c r="C35" i="6"/>
  <c r="F35" i="6" s="1"/>
  <c r="C37" i="6"/>
  <c r="F37" i="6" s="1"/>
  <c r="C26" i="6"/>
  <c r="F26" i="6" s="1"/>
  <c r="F24" i="6" s="1"/>
  <c r="C24" i="6"/>
</calcChain>
</file>

<file path=xl/sharedStrings.xml><?xml version="1.0" encoding="utf-8"?>
<sst xmlns="http://schemas.openxmlformats.org/spreadsheetml/2006/main" count="229" uniqueCount="38">
  <si>
    <t xml:space="preserve">ตารางที่ 3    จำนวน และร้อยละของผู้มีงานทำ จำแนกตามอาชีพ และเพศ </t>
  </si>
  <si>
    <r>
      <t xml:space="preserve">       </t>
    </r>
    <r>
      <rPr>
        <b/>
        <sz val="18"/>
        <color theme="1"/>
        <rFont val="TH SarabunPSK"/>
        <family val="2"/>
      </rPr>
      <t xml:space="preserve">          ไตรมาสที่ 2 พ.ศ. 2562</t>
    </r>
  </si>
  <si>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</si>
  <si>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</si>
  <si>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</si>
  <si>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</si>
  <si>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</si>
  <si>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</si>
  <si>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</si>
  <si>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>และผู้จัดการ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</si>
  <si>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</si>
  <si>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</si>
  <si>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</si>
  <si>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</si>
  <si>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</si>
  <si>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</si>
  <si>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>และการประมง</t>
  </si>
  <si>
    <t xml:space="preserve">7. ผู้ปฏิบัติงานด้านความสามารถทางฝีมือ </t>
  </si>
  <si>
    <t xml:space="preserve">และธุรกิจการค้าที่เกี่ยวข้อง </t>
  </si>
  <si>
    <t xml:space="preserve">8. ผู้ปฏิบัติการโรงงานและเครื่องจักร </t>
  </si>
  <si>
    <t>และผู้ปฏิบัติงานด้านการประกอบ</t>
  </si>
  <si>
    <t xml:space="preserve">9. อาชีพขั้นพื้นฐานต่างๆ ในด้านการขาย </t>
  </si>
  <si>
    <t>และการให้บริการ</t>
  </si>
  <si>
    <t>10. คนงานซึ่งมิได้จำแนกไว้ในหมวดอื่น</t>
  </si>
  <si>
    <t>ร้อยละ</t>
  </si>
  <si>
    <t xml:space="preserve">และผู้จัดการ  </t>
  </si>
  <si>
    <t xml:space="preserve">และธุรกิจอื่นๆที่เกี่ยวข้อง </t>
  </si>
  <si>
    <t xml:space="preserve"> -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</si>
  <si>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</si>
  <si>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</si>
  <si>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ไตรมาสที่ 2 พ.ศ. 2562</t>
  </si>
  <si>
    <t>-</t>
  </si>
  <si>
    <t xml:space="preserve">ตารางที่ 3    ประชากรอายุ 15 ปีขึ้นไป ที่มีงานทำ จำแนกตามอาชีพและเพศ </t>
  </si>
  <si>
    <r>
      <t xml:space="preserve">       </t>
    </r>
    <r>
      <rPr>
        <b/>
        <sz val="18"/>
        <color theme="1"/>
        <rFont val="TH SarabunPSK"/>
        <family val="2"/>
      </rPr>
      <t xml:space="preserve">          ไตรมาสที่ 1 พ.ศ. 2564</t>
    </r>
  </si>
  <si>
    <r>
      <t xml:space="preserve">       </t>
    </r>
    <r>
      <rPr>
        <b/>
        <sz val="18"/>
        <color theme="1"/>
        <rFont val="TH SarabunPSK"/>
        <family val="2"/>
      </rPr>
      <t xml:space="preserve">          ไตรมาสที่ 2 พ.ศ. 2564</t>
    </r>
  </si>
  <si>
    <r>
      <t xml:space="preserve">       </t>
    </r>
    <r>
      <rPr>
        <b/>
        <sz val="18"/>
        <color theme="1"/>
        <rFont val="TH SarabunPSK"/>
        <family val="2"/>
      </rPr>
      <t xml:space="preserve">          ไตรมาสที่ 3 พ.ศ. 2564</t>
    </r>
  </si>
  <si>
    <r>
      <t xml:space="preserve">       </t>
    </r>
    <r>
      <rPr>
        <b/>
        <sz val="18"/>
        <color theme="1"/>
        <rFont val="TH SarabunPSK"/>
        <family val="2"/>
      </rPr>
      <t xml:space="preserve">          ไตรมาสที่ 4 พ.ศ. 2564</t>
    </r>
  </si>
  <si>
    <t xml:space="preserve">ตารางที่ 3    จำนวน และร้อยละของผู้มีงานทำ จำแนกตามอาชีพ และเพศ พ.ศ.2564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</si>
</sst>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(* #,##0_);_(* \(#,##0\);_(* &quot;-&quot;_);_(@_)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Cordia New"/>
      <charset val="22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rgb="FFFF0000"/>
      <name val="TH SarabunPSK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2" applyFont="1"/>
    <xf numFmtId="0" fontId="3" fillId="0" borderId="0" xfId="2" applyFont="1"/>
    <xf numFmtId="0" fontId="5" fillId="0" borderId="0" xfId="0" applyFont="1"/>
    <xf numFmtId="0" fontId="7" fillId="0" borderId="0" xfId="0" applyFont="1"/>
    <xf numFmtId="0" fontId="3" fillId="0" borderId="0" xfId="0" applyFont="1"/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3" fillId="0" borderId="0" xfId="2" quotePrefix="1" applyFont="1" applyAlignment="1" applyProtection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187" fontId="3" fillId="0" borderId="0" xfId="2" applyNumberFormat="1" applyFont="1"/>
    <xf numFmtId="0" fontId="3" fillId="0" borderId="0" xfId="2" quotePrefix="1" applyFont="1" applyBorder="1" applyAlignment="1" applyProtection="1">
      <alignment horizontal="left" vertical="center"/>
    </xf>
    <xf numFmtId="188" fontId="2" fillId="0" borderId="0" xfId="2" applyNumberFormat="1" applyFont="1" applyAlignment="1">
      <alignment horizontal="right" vertical="center" wrapText="1"/>
    </xf>
    <xf numFmtId="188" fontId="3" fillId="0" borderId="0" xfId="2" applyNumberFormat="1" applyFont="1" applyAlignment="1">
      <alignment horizontal="right" vertical="center" wrapText="1"/>
    </xf>
    <xf numFmtId="0" fontId="3" fillId="0" borderId="3" xfId="2" quotePrefix="1" applyFont="1" applyBorder="1" applyAlignment="1" applyProtection="1">
      <alignment horizontal="left" vertical="center"/>
    </xf>
    <xf numFmtId="188" fontId="3" fillId="0" borderId="3" xfId="2" applyNumberFormat="1" applyFont="1" applyBorder="1" applyAlignment="1">
      <alignment horizontal="right" vertical="center" wrapText="1"/>
    </xf>
    <xf numFmtId="2" fontId="3" fillId="0" borderId="3" xfId="2" applyNumberFormat="1" applyFont="1" applyBorder="1" applyAlignment="1">
      <alignment horizontal="right" vertical="center" wrapText="1"/>
    </xf>
    <xf numFmtId="0" fontId="8" fillId="0" borderId="0" xfId="0" applyFont="1"/>
    <xf numFmtId="188" fontId="8" fillId="0" borderId="0" xfId="0" applyNumberFormat="1" applyFont="1" applyFill="1" applyBorder="1" applyAlignment="1">
      <alignment horizontal="right"/>
    </xf>
    <xf numFmtId="0" fontId="8" fillId="0" borderId="0" xfId="0" applyFont="1" applyBorder="1"/>
    <xf numFmtId="0" fontId="9" fillId="0" borderId="0" xfId="0" applyFont="1"/>
    <xf numFmtId="0" fontId="2" fillId="0" borderId="0" xfId="3" applyFont="1"/>
    <xf numFmtId="0" fontId="3" fillId="0" borderId="0" xfId="3" applyFont="1"/>
    <xf numFmtId="0" fontId="2" fillId="0" borderId="1" xfId="3" applyFont="1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3" fontId="2" fillId="0" borderId="0" xfId="3" applyNumberFormat="1" applyFont="1" applyAlignment="1">
      <alignment vertical="center"/>
    </xf>
    <xf numFmtId="0" fontId="2" fillId="0" borderId="0" xfId="3" applyFont="1" applyAlignment="1">
      <alignment vertical="center"/>
    </xf>
    <xf numFmtId="0" fontId="3" fillId="0" borderId="0" xfId="3" quotePrefix="1" applyFont="1" applyAlignment="1">
      <alignment horizontal="left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188" fontId="2" fillId="0" borderId="0" xfId="3" applyNumberFormat="1" applyFont="1" applyAlignment="1">
      <alignment horizontal="right" vertical="center"/>
    </xf>
    <xf numFmtId="188" fontId="2" fillId="0" borderId="0" xfId="3" applyNumberFormat="1" applyFont="1" applyAlignment="1">
      <alignment vertical="center"/>
    </xf>
    <xf numFmtId="188" fontId="3" fillId="0" borderId="0" xfId="3" applyNumberFormat="1" applyFont="1" applyAlignment="1">
      <alignment horizontal="right" vertical="center"/>
    </xf>
    <xf numFmtId="0" fontId="3" fillId="0" borderId="3" xfId="3" quotePrefix="1" applyFont="1" applyBorder="1" applyAlignment="1">
      <alignment horizontal="left" vertical="center"/>
    </xf>
    <xf numFmtId="188" fontId="3" fillId="0" borderId="3" xfId="3" applyNumberFormat="1" applyFont="1" applyBorder="1" applyAlignment="1">
      <alignment horizontal="right" vertical="center"/>
    </xf>
    <xf numFmtId="188" fontId="8" fillId="0" borderId="0" xfId="0" applyNumberFormat="1" applyFont="1" applyAlignment="1">
      <alignment horizontal="right"/>
    </xf>
    <xf numFmtId="3" fontId="2" fillId="0" borderId="0" xfId="2" applyNumberFormat="1" applyFont="1" applyFill="1" applyBorder="1" applyAlignment="1">
      <alignment horizontal="right"/>
    </xf>
    <xf numFmtId="3" fontId="2" fillId="0" borderId="0" xfId="2" applyNumberFormat="1" applyFont="1" applyAlignment="1">
      <alignment vertical="center"/>
    </xf>
    <xf numFmtId="188" fontId="3" fillId="0" borderId="0" xfId="2" applyNumberFormat="1" applyFont="1" applyAlignment="1">
      <alignment vertical="center"/>
    </xf>
    <xf numFmtId="188" fontId="2" fillId="0" borderId="0" xfId="2" applyNumberFormat="1" applyFont="1" applyAlignment="1">
      <alignment vertical="center"/>
    </xf>
    <xf numFmtId="188" fontId="7" fillId="0" borderId="0" xfId="2" applyNumberFormat="1" applyFont="1" applyAlignment="1">
      <alignment horizontal="right" vertical="center" wrapText="1"/>
    </xf>
    <xf numFmtId="188" fontId="3" fillId="0" borderId="0" xfId="2" applyNumberFormat="1" applyFont="1" applyAlignment="1">
      <alignment wrapText="1"/>
    </xf>
    <xf numFmtId="187" fontId="2" fillId="0" borderId="0" xfId="4" applyNumberFormat="1" applyFont="1"/>
    <xf numFmtId="187" fontId="2" fillId="0" borderId="0" xfId="1" applyNumberFormat="1" applyFont="1" applyAlignment="1">
      <alignment horizontal="right"/>
    </xf>
    <xf numFmtId="3" fontId="2" fillId="0" borderId="0" xfId="2" applyNumberFormat="1" applyFont="1" applyAlignment="1">
      <alignment horizontal="right" vertical="center"/>
    </xf>
    <xf numFmtId="187" fontId="3" fillId="0" borderId="0" xfId="1" applyNumberFormat="1" applyFont="1" applyAlignment="1">
      <alignment horizontal="right"/>
    </xf>
    <xf numFmtId="3" fontId="3" fillId="0" borderId="0" xfId="2" applyNumberFormat="1" applyFont="1" applyAlignment="1">
      <alignment horizontal="right" vertical="center"/>
    </xf>
    <xf numFmtId="0" fontId="3" fillId="0" borderId="0" xfId="2" applyFont="1" applyAlignment="1">
      <alignment horizontal="right" vertical="center"/>
    </xf>
    <xf numFmtId="187" fontId="3" fillId="0" borderId="0" xfId="1" applyNumberFormat="1" applyFont="1" applyAlignment="1">
      <alignment horizontal="right" wrapText="1"/>
    </xf>
    <xf numFmtId="189" fontId="3" fillId="0" borderId="0" xfId="2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 wrapText="1"/>
    </xf>
    <xf numFmtId="187" fontId="2" fillId="0" borderId="0" xfId="0" applyNumberFormat="1" applyFont="1" applyAlignment="1">
      <alignment horizontal="right" wrapText="1"/>
    </xf>
    <xf numFmtId="187" fontId="2" fillId="0" borderId="0" xfId="2" applyNumberFormat="1" applyFont="1" applyAlignment="1">
      <alignment horizontal="right" wrapText="1"/>
    </xf>
    <xf numFmtId="187" fontId="2" fillId="0" borderId="0" xfId="2" applyNumberFormat="1" applyFont="1" applyAlignment="1">
      <alignment horizontal="right" vertical="center" wrapText="1"/>
    </xf>
    <xf numFmtId="187" fontId="3" fillId="0" borderId="0" xfId="0" applyNumberFormat="1" applyFont="1" applyAlignment="1">
      <alignment horizontal="right" wrapText="1"/>
    </xf>
    <xf numFmtId="187" fontId="3" fillId="0" borderId="0" xfId="2" applyNumberFormat="1" applyFont="1" applyAlignment="1">
      <alignment horizontal="right" wrapText="1"/>
    </xf>
    <xf numFmtId="187" fontId="3" fillId="0" borderId="0" xfId="2" applyNumberFormat="1" applyFont="1" applyAlignment="1">
      <alignment horizontal="right" vertical="center" wrapText="1"/>
    </xf>
    <xf numFmtId="43" fontId="3" fillId="0" borderId="0" xfId="2" applyNumberFormat="1" applyFont="1" applyAlignment="1">
      <alignment horizontal="right" wrapText="1"/>
    </xf>
    <xf numFmtId="187" fontId="2" fillId="0" borderId="0" xfId="1" applyNumberFormat="1" applyFont="1" applyAlignment="1">
      <alignment horizontal="right" vertical="center" wrapText="1"/>
    </xf>
    <xf numFmtId="187" fontId="3" fillId="0" borderId="0" xfId="1" applyNumberFormat="1" applyFont="1" applyAlignment="1">
      <alignment horizontal="right" vertical="center" wrapText="1"/>
    </xf>
    <xf numFmtId="187" fontId="3" fillId="0" borderId="3" xfId="2" applyNumberFormat="1" applyFont="1" applyBorder="1" applyAlignment="1">
      <alignment horizontal="right" vertical="center" wrapText="1"/>
    </xf>
    <xf numFmtId="0" fontId="2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left"/>
    </xf>
    <xf numFmtId="0" fontId="3" fillId="0" borderId="3" xfId="0" applyFont="1" applyBorder="1" applyAlignment="1">
      <alignment horizontal="center"/>
    </xf>
  </cellXfs>
  <cellStyles count="5">
    <cellStyle name="Normal 2" xfId="2" xr:uid="{00000000-0005-0000-0000-000000000000}"/>
    <cellStyle name="Normal 2 2" xfId="3" xr:uid="{00000000-0005-0000-0000-000001000000}"/>
    <cellStyle name="เครื่องหมายจุลภาค 2" xfId="4" xr:uid="{00000000-0005-0000-0000-000003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54"/>
  <sheetViews>
    <sheetView showGridLines="0" view="pageBreakPreview" zoomScale="80" zoomScaleNormal="75" zoomScaleSheetLayoutView="80" workbookViewId="0">
      <selection activeCell="A3" sqref="A3:B3"/>
    </sheetView>
  </sheetViews>
  <sheetFormatPr defaultRowHeight="26.25" customHeight="1" x14ac:dyDescent="0.35"/>
  <cols>
    <col min="1" max="1" width="9.140625" style="24" customWidth="1"/>
    <col min="2" max="2" width="40.42578125" style="24" customWidth="1"/>
    <col min="3" max="5" width="18.7109375" style="25" customWidth="1"/>
    <col min="6" max="16384" width="9.140625" style="25"/>
  </cols>
  <sheetData>
    <row r="1" spans="1:6" s="24" customFormat="1" ht="23.25" x14ac:dyDescent="0.35">
      <c r="A1" s="24" t="s">
        <v>0</v>
      </c>
      <c r="C1" s="25"/>
      <c r="D1" s="25"/>
      <c r="E1" s="25"/>
    </row>
    <row r="2" spans="1:6" s="5" customFormat="1" ht="21" customHeight="1" x14ac:dyDescent="0.35">
      <c r="A2" s="3" t="s">
        <v>33</v>
      </c>
      <c r="B2" s="4"/>
    </row>
    <row r="3" spans="1:6" s="24" customFormat="1" ht="23.25" x14ac:dyDescent="0.35">
      <c r="A3" s="64" t="s">
        <v>2</v>
      </c>
      <c r="B3" s="64"/>
      <c r="C3" s="26" t="s">
        <v>3</v>
      </c>
      <c r="D3" s="26" t="s">
        <v>4</v>
      </c>
      <c r="E3" s="26" t="s">
        <v>5</v>
      </c>
    </row>
    <row r="4" spans="1:6" s="24" customFormat="1" ht="24.95" customHeight="1" x14ac:dyDescent="0.35">
      <c r="A4" s="27"/>
      <c r="B4" s="27"/>
      <c r="C4" s="65" t="s">
        <v>6</v>
      </c>
      <c r="D4" s="65"/>
      <c r="E4" s="65"/>
    </row>
    <row r="5" spans="1:6" s="29" customFormat="1" ht="24" customHeight="1" x14ac:dyDescent="0.35">
      <c r="A5" s="66" t="s">
        <v>7</v>
      </c>
      <c r="B5" s="66"/>
      <c r="C5" s="46">
        <v>303698.78999999998</v>
      </c>
      <c r="D5" s="46">
        <v>163648.25</v>
      </c>
      <c r="E5" s="46">
        <v>140050.54</v>
      </c>
      <c r="F5" s="28"/>
    </row>
    <row r="6" spans="1:6" s="29" customFormat="1" ht="3.75" customHeight="1" x14ac:dyDescent="0.5">
      <c r="A6" s="27"/>
      <c r="B6" s="27"/>
      <c r="C6" s="47"/>
      <c r="D6" s="47"/>
      <c r="E6" s="47"/>
    </row>
    <row r="7" spans="1:6" s="31" customFormat="1" ht="24" customHeight="1" x14ac:dyDescent="0.35">
      <c r="A7" s="30" t="s">
        <v>8</v>
      </c>
      <c r="B7" s="30"/>
      <c r="C7" s="48">
        <v>5523.64</v>
      </c>
      <c r="D7" s="48">
        <v>5356.92</v>
      </c>
      <c r="E7" s="48">
        <v>166.73</v>
      </c>
    </row>
    <row r="8" spans="1:6" s="31" customFormat="1" ht="24" customHeight="1" x14ac:dyDescent="0.5">
      <c r="A8" s="30"/>
      <c r="B8" s="32" t="s">
        <v>9</v>
      </c>
      <c r="C8" s="49"/>
      <c r="D8" s="50"/>
      <c r="E8" s="50"/>
    </row>
    <row r="9" spans="1:6" s="31" customFormat="1" ht="24" customHeight="1" x14ac:dyDescent="0.35">
      <c r="A9" s="32" t="s">
        <v>10</v>
      </c>
      <c r="B9" s="32"/>
      <c r="C9" s="48">
        <v>9981.64</v>
      </c>
      <c r="D9" s="48">
        <v>4517.46</v>
      </c>
      <c r="E9" s="48">
        <v>5464.18</v>
      </c>
    </row>
    <row r="10" spans="1:6" s="31" customFormat="1" ht="24" customHeight="1" x14ac:dyDescent="0.35">
      <c r="A10" s="30" t="s">
        <v>11</v>
      </c>
      <c r="B10" s="30"/>
      <c r="C10" s="48">
        <v>3561.47</v>
      </c>
      <c r="D10" s="48">
        <v>1480.56</v>
      </c>
      <c r="E10" s="48">
        <v>2080.91</v>
      </c>
    </row>
    <row r="11" spans="1:6" ht="24" customHeight="1" x14ac:dyDescent="0.35">
      <c r="A11" s="30"/>
      <c r="B11" s="30" t="s">
        <v>12</v>
      </c>
      <c r="C11" s="49"/>
      <c r="D11" s="50"/>
      <c r="E11" s="50"/>
    </row>
    <row r="12" spans="1:6" ht="24" customHeight="1" x14ac:dyDescent="0.35">
      <c r="A12" s="32" t="s">
        <v>13</v>
      </c>
      <c r="B12" s="32"/>
      <c r="C12" s="48">
        <v>5414.75</v>
      </c>
      <c r="D12" s="48">
        <v>265.51</v>
      </c>
      <c r="E12" s="48">
        <v>5149.24</v>
      </c>
    </row>
    <row r="13" spans="1:6" ht="24" customHeight="1" x14ac:dyDescent="0.35">
      <c r="A13" s="30" t="s">
        <v>14</v>
      </c>
      <c r="B13" s="30"/>
      <c r="C13" s="48">
        <v>45374.14</v>
      </c>
      <c r="D13" s="48">
        <v>17611.919999999998</v>
      </c>
      <c r="E13" s="48">
        <v>27762.22</v>
      </c>
    </row>
    <row r="14" spans="1:6" ht="24" customHeight="1" x14ac:dyDescent="0.35">
      <c r="A14" s="30" t="s">
        <v>15</v>
      </c>
      <c r="B14" s="30"/>
      <c r="C14" s="48">
        <v>164050.88</v>
      </c>
      <c r="D14" s="48">
        <v>93069.440000000002</v>
      </c>
      <c r="E14" s="48">
        <v>70981.429999999993</v>
      </c>
    </row>
    <row r="15" spans="1:6" ht="24" customHeight="1" x14ac:dyDescent="0.35">
      <c r="B15" s="32" t="s">
        <v>16</v>
      </c>
      <c r="C15" s="49"/>
      <c r="D15" s="49"/>
      <c r="E15" s="49"/>
    </row>
    <row r="16" spans="1:6" ht="24" customHeight="1" x14ac:dyDescent="0.35">
      <c r="A16" s="30" t="s">
        <v>17</v>
      </c>
      <c r="B16" s="30"/>
      <c r="C16" s="48">
        <v>11507.95</v>
      </c>
      <c r="D16" s="48">
        <v>8247.74</v>
      </c>
      <c r="E16" s="48">
        <v>3260.2</v>
      </c>
    </row>
    <row r="17" spans="1:6" ht="24" customHeight="1" x14ac:dyDescent="0.35">
      <c r="B17" s="32" t="s">
        <v>18</v>
      </c>
      <c r="C17" s="49"/>
      <c r="D17" s="49"/>
      <c r="E17" s="49"/>
    </row>
    <row r="18" spans="1:6" ht="24" customHeight="1" x14ac:dyDescent="0.35">
      <c r="A18" s="30" t="s">
        <v>19</v>
      </c>
      <c r="B18" s="30"/>
      <c r="C18" s="48">
        <v>8340.01</v>
      </c>
      <c r="D18" s="48">
        <v>8340.01</v>
      </c>
      <c r="E18" s="51">
        <v>0</v>
      </c>
    </row>
    <row r="19" spans="1:6" ht="24" customHeight="1" x14ac:dyDescent="0.35">
      <c r="B19" s="32" t="s">
        <v>20</v>
      </c>
      <c r="C19" s="49"/>
      <c r="D19" s="49"/>
      <c r="E19" s="49"/>
    </row>
    <row r="20" spans="1:6" ht="24" customHeight="1" x14ac:dyDescent="0.35">
      <c r="A20" s="32" t="s">
        <v>21</v>
      </c>
      <c r="B20" s="32"/>
      <c r="C20" s="48">
        <v>49944.32</v>
      </c>
      <c r="D20" s="48">
        <v>24758.69</v>
      </c>
      <c r="E20" s="48">
        <v>25185.62</v>
      </c>
    </row>
    <row r="21" spans="1:6" ht="24" customHeight="1" x14ac:dyDescent="0.35">
      <c r="B21" s="32" t="s">
        <v>22</v>
      </c>
      <c r="C21" s="49"/>
      <c r="D21" s="49"/>
      <c r="E21" s="49"/>
    </row>
    <row r="22" spans="1:6" ht="24" customHeight="1" x14ac:dyDescent="0.35">
      <c r="A22" s="30" t="s">
        <v>23</v>
      </c>
      <c r="B22" s="30"/>
      <c r="C22" s="52">
        <v>0</v>
      </c>
      <c r="D22" s="52">
        <v>0</v>
      </c>
      <c r="E22" s="52">
        <v>0</v>
      </c>
    </row>
    <row r="23" spans="1:6" ht="24.95" customHeight="1" x14ac:dyDescent="0.35">
      <c r="A23" s="25"/>
      <c r="B23" s="25"/>
      <c r="C23" s="66" t="s">
        <v>24</v>
      </c>
      <c r="D23" s="66"/>
      <c r="E23" s="66"/>
    </row>
    <row r="24" spans="1:6" s="29" customFormat="1" ht="24.95" customHeight="1" x14ac:dyDescent="0.5">
      <c r="A24" s="66" t="s">
        <v>7</v>
      </c>
      <c r="B24" s="66"/>
      <c r="C24" s="33">
        <f>+C5/$C$5*100</f>
        <v>100</v>
      </c>
      <c r="D24" s="33">
        <f>+D5/$D$5*100</f>
        <v>100</v>
      </c>
      <c r="E24" s="33">
        <f>+E5/$E$5*100</f>
        <v>100</v>
      </c>
      <c r="F24" s="34"/>
    </row>
    <row r="25" spans="1:6" s="29" customFormat="1" ht="1.5" customHeight="1" x14ac:dyDescent="0.5">
      <c r="A25" s="27"/>
      <c r="B25" s="27"/>
      <c r="C25" s="33"/>
      <c r="D25" s="35"/>
      <c r="E25" s="33"/>
    </row>
    <row r="26" spans="1:6" s="31" customFormat="1" ht="24" customHeight="1" x14ac:dyDescent="0.5">
      <c r="A26" s="30" t="s">
        <v>8</v>
      </c>
      <c r="B26" s="30"/>
      <c r="C26" s="35">
        <f>+C7/$C$5*100</f>
        <v>1.8187889388693319</v>
      </c>
      <c r="D26" s="35">
        <f t="shared" ref="D26:D39" si="0">+D7/$D$5*100</f>
        <v>3.273435554611797</v>
      </c>
      <c r="E26" s="35">
        <f t="shared" ref="E26:E39" si="1">+E7/$E$5*100</f>
        <v>0.11904988013612799</v>
      </c>
      <c r="F26" s="34"/>
    </row>
    <row r="27" spans="1:6" s="31" customFormat="1" ht="24" customHeight="1" x14ac:dyDescent="0.5">
      <c r="B27" s="32" t="s">
        <v>25</v>
      </c>
      <c r="C27" s="35"/>
      <c r="D27" s="35"/>
      <c r="E27" s="35"/>
      <c r="F27" s="34"/>
    </row>
    <row r="28" spans="1:6" s="31" customFormat="1" ht="24" customHeight="1" x14ac:dyDescent="0.5">
      <c r="A28" s="32" t="s">
        <v>10</v>
      </c>
      <c r="B28" s="32"/>
      <c r="C28" s="35">
        <f t="shared" ref="C28:C39" si="2">+C9/$C$5*100</f>
        <v>3.2866907372268424</v>
      </c>
      <c r="D28" s="35">
        <f t="shared" si="0"/>
        <v>2.7604694825639751</v>
      </c>
      <c r="E28" s="35">
        <f t="shared" si="1"/>
        <v>3.9015772449003054</v>
      </c>
      <c r="F28" s="34"/>
    </row>
    <row r="29" spans="1:6" s="31" customFormat="1" ht="24" customHeight="1" x14ac:dyDescent="0.5">
      <c r="A29" s="30" t="s">
        <v>11</v>
      </c>
      <c r="B29" s="30"/>
      <c r="C29" s="35">
        <f t="shared" si="2"/>
        <v>1.172698119738969</v>
      </c>
      <c r="D29" s="35">
        <f t="shared" si="0"/>
        <v>0.90472094874219555</v>
      </c>
      <c r="E29" s="35">
        <f t="shared" si="1"/>
        <v>1.4858279018417206</v>
      </c>
      <c r="F29" s="34"/>
    </row>
    <row r="30" spans="1:6" ht="24" customHeight="1" x14ac:dyDescent="0.35">
      <c r="B30" s="32" t="s">
        <v>12</v>
      </c>
      <c r="C30" s="35"/>
      <c r="D30" s="35"/>
      <c r="E30" s="35"/>
      <c r="F30" s="34"/>
    </row>
    <row r="31" spans="1:6" ht="24" customHeight="1" x14ac:dyDescent="0.35">
      <c r="A31" s="32" t="s">
        <v>13</v>
      </c>
      <c r="B31" s="32"/>
      <c r="C31" s="35">
        <f t="shared" si="2"/>
        <v>1.7829343343778221</v>
      </c>
      <c r="D31" s="35">
        <f t="shared" si="0"/>
        <v>0.16224432586355184</v>
      </c>
      <c r="E31" s="35">
        <f t="shared" si="1"/>
        <v>3.6767012822656731</v>
      </c>
      <c r="F31" s="34"/>
    </row>
    <row r="32" spans="1:6" ht="24" customHeight="1" x14ac:dyDescent="0.35">
      <c r="A32" s="30" t="s">
        <v>14</v>
      </c>
      <c r="B32" s="30"/>
      <c r="C32" s="35">
        <f t="shared" si="2"/>
        <v>14.94050733623272</v>
      </c>
      <c r="D32" s="35">
        <f t="shared" si="0"/>
        <v>10.762058256046123</v>
      </c>
      <c r="E32" s="35">
        <f t="shared" si="1"/>
        <v>19.823001039481888</v>
      </c>
      <c r="F32" s="34"/>
    </row>
    <row r="33" spans="1:6" ht="24" customHeight="1" x14ac:dyDescent="0.35">
      <c r="A33" s="30" t="s">
        <v>15</v>
      </c>
      <c r="B33" s="30"/>
      <c r="C33" s="35">
        <f t="shared" si="2"/>
        <v>54.01762713641368</v>
      </c>
      <c r="D33" s="35">
        <f t="shared" si="0"/>
        <v>56.871637796310068</v>
      </c>
      <c r="E33" s="35">
        <f t="shared" si="1"/>
        <v>50.682724964859105</v>
      </c>
      <c r="F33" s="34"/>
    </row>
    <row r="34" spans="1:6" ht="24" customHeight="1" x14ac:dyDescent="0.35">
      <c r="B34" s="32" t="s">
        <v>16</v>
      </c>
      <c r="C34" s="35"/>
      <c r="D34" s="35"/>
      <c r="E34" s="35"/>
      <c r="F34" s="34"/>
    </row>
    <row r="35" spans="1:6" ht="24" customHeight="1" x14ac:dyDescent="0.35">
      <c r="A35" s="30" t="s">
        <v>17</v>
      </c>
      <c r="B35" s="30"/>
      <c r="C35" s="35">
        <f t="shared" si="2"/>
        <v>3.7892643563051407</v>
      </c>
      <c r="D35" s="35">
        <f t="shared" si="0"/>
        <v>5.0399194614057894</v>
      </c>
      <c r="E35" s="35">
        <f t="shared" si="1"/>
        <v>2.3278739232280001</v>
      </c>
      <c r="F35" s="34"/>
    </row>
    <row r="36" spans="1:6" ht="24" customHeight="1" x14ac:dyDescent="0.35">
      <c r="B36" s="32" t="s">
        <v>26</v>
      </c>
      <c r="C36" s="35"/>
      <c r="D36" s="35"/>
      <c r="E36" s="35"/>
      <c r="F36" s="34"/>
    </row>
    <row r="37" spans="1:6" ht="24" customHeight="1" x14ac:dyDescent="0.35">
      <c r="A37" s="30" t="s">
        <v>19</v>
      </c>
      <c r="B37" s="30"/>
      <c r="C37" s="35">
        <f t="shared" si="2"/>
        <v>2.7461452842798622</v>
      </c>
      <c r="D37" s="35">
        <f t="shared" si="0"/>
        <v>5.0963025880203423</v>
      </c>
      <c r="E37" s="35">
        <v>1</v>
      </c>
      <c r="F37" s="34"/>
    </row>
    <row r="38" spans="1:6" ht="24" customHeight="1" x14ac:dyDescent="0.35">
      <c r="B38" s="32" t="s">
        <v>20</v>
      </c>
      <c r="C38" s="35"/>
      <c r="D38" s="35"/>
      <c r="E38" s="35"/>
      <c r="F38" s="34"/>
    </row>
    <row r="39" spans="1:6" ht="24" customHeight="1" x14ac:dyDescent="0.35">
      <c r="A39" s="32" t="s">
        <v>21</v>
      </c>
      <c r="B39" s="32"/>
      <c r="C39" s="35">
        <f t="shared" si="2"/>
        <v>16.445347049291833</v>
      </c>
      <c r="D39" s="35">
        <f t="shared" si="0"/>
        <v>15.129211586436151</v>
      </c>
      <c r="E39" s="35">
        <f t="shared" si="1"/>
        <v>17.983236623007663</v>
      </c>
      <c r="F39" s="34"/>
    </row>
    <row r="40" spans="1:6" ht="24" customHeight="1" x14ac:dyDescent="0.35">
      <c r="B40" s="32" t="s">
        <v>22</v>
      </c>
      <c r="C40" s="35"/>
      <c r="D40" s="35"/>
      <c r="E40" s="35"/>
      <c r="F40" s="34"/>
    </row>
    <row r="41" spans="1:6" ht="24" customHeight="1" x14ac:dyDescent="0.35">
      <c r="A41" s="36" t="s">
        <v>23</v>
      </c>
      <c r="B41" s="36"/>
      <c r="C41" s="37" t="s">
        <v>31</v>
      </c>
      <c r="D41" s="37" t="s">
        <v>31</v>
      </c>
      <c r="E41" s="37" t="s">
        <v>31</v>
      </c>
      <c r="F41" s="34"/>
    </row>
    <row r="42" spans="1:6" s="20" customFormat="1" ht="6.75" customHeight="1" x14ac:dyDescent="0.35">
      <c r="A42" s="20" t="s">
        <v>28</v>
      </c>
      <c r="B42" s="38"/>
    </row>
    <row r="43" spans="1:6" s="23" customFormat="1" ht="30.75" customHeight="1" x14ac:dyDescent="0.5"/>
    <row r="44" spans="1:6" s="23" customFormat="1" ht="27" customHeight="1" x14ac:dyDescent="0.5"/>
    <row r="45" spans="1:6" ht="24" customHeight="1" x14ac:dyDescent="0.35"/>
    <row r="46" spans="1:6" ht="24" customHeight="1" x14ac:dyDescent="0.35"/>
    <row r="47" spans="1:6" ht="24" customHeight="1" x14ac:dyDescent="0.35"/>
    <row r="48" spans="1:6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H54"/>
  <sheetViews>
    <sheetView showGridLines="0" view="pageBreakPreview" zoomScale="80" zoomScaleNormal="75" zoomScaleSheetLayoutView="80" workbookViewId="0">
      <selection activeCell="D9" sqref="D9"/>
    </sheetView>
  </sheetViews>
  <sheetFormatPr defaultRowHeight="26.25" customHeight="1" x14ac:dyDescent="0.35"/>
  <cols>
    <col min="1" max="1" width="9.140625" style="1" customWidth="1"/>
    <col min="2" max="2" width="40.42578125" style="1" customWidth="1"/>
    <col min="3" max="5" width="18.7109375" style="2" customWidth="1"/>
    <col min="6" max="7" width="9.140625" style="2"/>
    <col min="8" max="8" width="11" style="2" bestFit="1" customWidth="1"/>
    <col min="9" max="16384" width="9.140625" style="2"/>
  </cols>
  <sheetData>
    <row r="1" spans="1:5" s="1" customFormat="1" ht="23.25" x14ac:dyDescent="0.35">
      <c r="A1" s="1" t="s">
        <v>0</v>
      </c>
      <c r="C1" s="2"/>
      <c r="D1" s="2"/>
      <c r="E1" s="2"/>
    </row>
    <row r="2" spans="1:5" s="5" customFormat="1" ht="23.25" x14ac:dyDescent="0.35">
      <c r="A2" s="3" t="s">
        <v>34</v>
      </c>
      <c r="B2" s="4"/>
    </row>
    <row r="3" spans="1:5" s="1" customFormat="1" ht="23.25" x14ac:dyDescent="0.35">
      <c r="A3" s="67" t="s">
        <v>2</v>
      </c>
      <c r="B3" s="67"/>
      <c r="C3" s="6" t="s">
        <v>3</v>
      </c>
      <c r="D3" s="6" t="s">
        <v>4</v>
      </c>
      <c r="E3" s="6" t="s">
        <v>5</v>
      </c>
    </row>
    <row r="4" spans="1:5" s="1" customFormat="1" ht="24.95" customHeight="1" x14ac:dyDescent="0.35">
      <c r="A4" s="7"/>
      <c r="B4" s="7"/>
      <c r="C4" s="68" t="s">
        <v>6</v>
      </c>
      <c r="D4" s="68"/>
      <c r="E4" s="68"/>
    </row>
    <row r="5" spans="1:5" s="8" customFormat="1" ht="24" customHeight="1" x14ac:dyDescent="0.35">
      <c r="A5" s="69" t="s">
        <v>7</v>
      </c>
      <c r="B5" s="69"/>
      <c r="C5" s="46">
        <v>299035.17</v>
      </c>
      <c r="D5" s="46">
        <v>160462.82</v>
      </c>
      <c r="E5" s="46">
        <v>138572.35</v>
      </c>
    </row>
    <row r="6" spans="1:5" s="8" customFormat="1" ht="3.75" customHeight="1" x14ac:dyDescent="0.5">
      <c r="A6" s="9"/>
      <c r="B6" s="9"/>
      <c r="C6" s="47"/>
      <c r="D6" s="47"/>
      <c r="E6" s="47"/>
    </row>
    <row r="7" spans="1:5" s="11" customFormat="1" ht="24" customHeight="1" x14ac:dyDescent="0.35">
      <c r="A7" s="10" t="s">
        <v>8</v>
      </c>
      <c r="B7" s="10"/>
      <c r="C7" s="48">
        <v>6080.42</v>
      </c>
      <c r="D7" s="48">
        <v>4097.46</v>
      </c>
      <c r="E7" s="48">
        <v>1982.96</v>
      </c>
    </row>
    <row r="8" spans="1:5" s="11" customFormat="1" ht="24" customHeight="1" x14ac:dyDescent="0.5">
      <c r="A8" s="10"/>
      <c r="B8" s="12" t="s">
        <v>9</v>
      </c>
      <c r="C8" s="49"/>
      <c r="D8" s="50"/>
      <c r="E8" s="50"/>
    </row>
    <row r="9" spans="1:5" s="11" customFormat="1" ht="24" customHeight="1" x14ac:dyDescent="0.35">
      <c r="A9" s="12" t="s">
        <v>10</v>
      </c>
      <c r="B9" s="12"/>
      <c r="C9" s="48">
        <v>11046.09</v>
      </c>
      <c r="D9" s="48">
        <v>4194.92</v>
      </c>
      <c r="E9" s="48">
        <v>6851.17</v>
      </c>
    </row>
    <row r="10" spans="1:5" s="11" customFormat="1" ht="24" customHeight="1" x14ac:dyDescent="0.35">
      <c r="A10" s="10" t="s">
        <v>11</v>
      </c>
      <c r="B10" s="10"/>
      <c r="C10" s="48">
        <v>4092.89</v>
      </c>
      <c r="D10" s="48">
        <v>2459.31</v>
      </c>
      <c r="E10" s="48">
        <v>1633.58</v>
      </c>
    </row>
    <row r="11" spans="1:5" ht="24" customHeight="1" x14ac:dyDescent="0.35">
      <c r="A11" s="10"/>
      <c r="B11" s="10" t="s">
        <v>12</v>
      </c>
      <c r="C11" s="49"/>
      <c r="D11" s="50"/>
      <c r="E11" s="50"/>
    </row>
    <row r="12" spans="1:5" ht="24" customHeight="1" x14ac:dyDescent="0.35">
      <c r="A12" s="12" t="s">
        <v>13</v>
      </c>
      <c r="B12" s="12"/>
      <c r="C12" s="48">
        <v>6338.18</v>
      </c>
      <c r="D12" s="48">
        <v>522.21</v>
      </c>
      <c r="E12" s="48">
        <v>5815.97</v>
      </c>
    </row>
    <row r="13" spans="1:5" ht="24" customHeight="1" x14ac:dyDescent="0.35">
      <c r="A13" s="10" t="s">
        <v>14</v>
      </c>
      <c r="B13" s="10"/>
      <c r="C13" s="48">
        <v>44248.82</v>
      </c>
      <c r="D13" s="48">
        <v>16859.22</v>
      </c>
      <c r="E13" s="48">
        <v>27389.599999999999</v>
      </c>
    </row>
    <row r="14" spans="1:5" ht="24" customHeight="1" x14ac:dyDescent="0.35">
      <c r="A14" s="10" t="s">
        <v>15</v>
      </c>
      <c r="B14" s="10"/>
      <c r="C14" s="48">
        <v>176029.24</v>
      </c>
      <c r="D14" s="48">
        <v>101680.03</v>
      </c>
      <c r="E14" s="48">
        <v>74349.22</v>
      </c>
    </row>
    <row r="15" spans="1:5" ht="24" customHeight="1" x14ac:dyDescent="0.35">
      <c r="B15" s="12" t="s">
        <v>16</v>
      </c>
      <c r="C15" s="49"/>
      <c r="D15" s="49"/>
      <c r="E15" s="49"/>
    </row>
    <row r="16" spans="1:5" ht="24" customHeight="1" x14ac:dyDescent="0.35">
      <c r="A16" s="10" t="s">
        <v>17</v>
      </c>
      <c r="B16" s="10"/>
      <c r="C16" s="48">
        <v>11984.04</v>
      </c>
      <c r="D16" s="48">
        <v>9447.61</v>
      </c>
      <c r="E16" s="48">
        <v>2536.4299999999998</v>
      </c>
    </row>
    <row r="17" spans="1:8" ht="24" customHeight="1" x14ac:dyDescent="0.35">
      <c r="B17" s="12" t="s">
        <v>18</v>
      </c>
      <c r="C17" s="49"/>
      <c r="D17" s="49"/>
      <c r="E17" s="49"/>
      <c r="H17" s="13"/>
    </row>
    <row r="18" spans="1:8" ht="24" customHeight="1" x14ac:dyDescent="0.35">
      <c r="A18" s="10" t="s">
        <v>19</v>
      </c>
      <c r="B18" s="10"/>
      <c r="C18" s="48">
        <v>5592.14</v>
      </c>
      <c r="D18" s="48">
        <v>4892.29</v>
      </c>
      <c r="E18" s="51">
        <v>699.86</v>
      </c>
    </row>
    <row r="19" spans="1:8" ht="24" customHeight="1" x14ac:dyDescent="0.35">
      <c r="B19" s="12" t="s">
        <v>20</v>
      </c>
      <c r="C19" s="49"/>
      <c r="D19" s="49"/>
      <c r="E19" s="49"/>
    </row>
    <row r="20" spans="1:8" ht="24" customHeight="1" x14ac:dyDescent="0.35">
      <c r="A20" s="12" t="s">
        <v>21</v>
      </c>
      <c r="B20" s="12"/>
      <c r="C20" s="48">
        <v>33623.339999999997</v>
      </c>
      <c r="D20" s="48">
        <v>16309.78</v>
      </c>
      <c r="E20" s="48">
        <v>17313.57</v>
      </c>
    </row>
    <row r="21" spans="1:8" ht="24" customHeight="1" x14ac:dyDescent="0.35">
      <c r="B21" s="12" t="s">
        <v>22</v>
      </c>
      <c r="C21" s="49"/>
      <c r="D21" s="49"/>
      <c r="E21" s="49"/>
    </row>
    <row r="22" spans="1:8" ht="24" customHeight="1" x14ac:dyDescent="0.35">
      <c r="A22" s="14" t="s">
        <v>23</v>
      </c>
      <c r="B22" s="14"/>
      <c r="C22" s="52">
        <v>0</v>
      </c>
      <c r="D22" s="52">
        <v>0</v>
      </c>
      <c r="E22" s="52">
        <v>0</v>
      </c>
    </row>
    <row r="23" spans="1:8" ht="24.95" customHeight="1" x14ac:dyDescent="0.35">
      <c r="A23" s="2"/>
      <c r="B23" s="2"/>
      <c r="C23" s="69" t="s">
        <v>24</v>
      </c>
      <c r="D23" s="69"/>
      <c r="E23" s="69"/>
    </row>
    <row r="24" spans="1:8" s="8" customFormat="1" ht="24.95" customHeight="1" x14ac:dyDescent="0.5">
      <c r="A24" s="69" t="s">
        <v>7</v>
      </c>
      <c r="B24" s="69"/>
      <c r="C24" s="15">
        <f>+C5/$C$5*100</f>
        <v>100</v>
      </c>
      <c r="D24" s="15">
        <f>+D5/$D$5*100</f>
        <v>100</v>
      </c>
      <c r="E24" s="15">
        <f>+E5/$E$5*100</f>
        <v>100</v>
      </c>
    </row>
    <row r="25" spans="1:8" s="8" customFormat="1" ht="1.5" customHeight="1" x14ac:dyDescent="0.5">
      <c r="A25" s="9"/>
      <c r="B25" s="9"/>
      <c r="C25" s="15"/>
      <c r="D25" s="16"/>
      <c r="E25" s="15"/>
    </row>
    <row r="26" spans="1:8" s="11" customFormat="1" ht="24" customHeight="1" x14ac:dyDescent="0.5">
      <c r="A26" s="10" t="s">
        <v>8</v>
      </c>
      <c r="B26" s="10"/>
      <c r="C26" s="16">
        <f t="shared" ref="C26:C39" si="0">+C7/$C$5*100</f>
        <v>2.0333461110945579</v>
      </c>
      <c r="D26" s="16">
        <f>+D7/$D$5*100</f>
        <v>2.5535261065460522</v>
      </c>
      <c r="E26" s="16">
        <f>+E7/$E$5*100</f>
        <v>1.4309925464928608</v>
      </c>
    </row>
    <row r="27" spans="1:8" s="11" customFormat="1" ht="24" customHeight="1" x14ac:dyDescent="0.5">
      <c r="B27" s="12" t="s">
        <v>25</v>
      </c>
      <c r="C27" s="16"/>
      <c r="D27" s="16"/>
      <c r="E27" s="16"/>
    </row>
    <row r="28" spans="1:8" s="11" customFormat="1" ht="24" customHeight="1" x14ac:dyDescent="0.5">
      <c r="A28" s="12" t="s">
        <v>10</v>
      </c>
      <c r="B28" s="12"/>
      <c r="C28" s="16">
        <f t="shared" si="0"/>
        <v>3.6939099838992187</v>
      </c>
      <c r="D28" s="16">
        <f t="shared" ref="D28:D39" si="1">+D9/$D$5*100</f>
        <v>2.6142629177276078</v>
      </c>
      <c r="E28" s="16">
        <f t="shared" ref="E28:E39" si="2">+E9/$E$5*100</f>
        <v>4.9441104231832682</v>
      </c>
    </row>
    <row r="29" spans="1:8" s="11" customFormat="1" ht="24" customHeight="1" x14ac:dyDescent="0.5">
      <c r="A29" s="10" t="s">
        <v>11</v>
      </c>
      <c r="B29" s="10"/>
      <c r="C29" s="16">
        <f t="shared" si="0"/>
        <v>1.3686985380348407</v>
      </c>
      <c r="D29" s="16">
        <f t="shared" si="1"/>
        <v>1.5326354104957147</v>
      </c>
      <c r="E29" s="16">
        <f t="shared" si="2"/>
        <v>1.1788643261083469</v>
      </c>
    </row>
    <row r="30" spans="1:8" ht="24" customHeight="1" x14ac:dyDescent="0.35">
      <c r="B30" s="12" t="s">
        <v>12</v>
      </c>
      <c r="C30" s="16"/>
      <c r="D30" s="16"/>
      <c r="E30" s="16"/>
    </row>
    <row r="31" spans="1:8" ht="24" customHeight="1" x14ac:dyDescent="0.35">
      <c r="A31" s="12" t="s">
        <v>13</v>
      </c>
      <c r="B31" s="12"/>
      <c r="C31" s="16">
        <f t="shared" si="0"/>
        <v>2.1195433299701838</v>
      </c>
      <c r="D31" s="16">
        <f t="shared" si="1"/>
        <v>0.32543987448307338</v>
      </c>
      <c r="E31" s="16">
        <f t="shared" si="2"/>
        <v>4.1970638442661903</v>
      </c>
    </row>
    <row r="32" spans="1:8" ht="24" customHeight="1" x14ac:dyDescent="0.35">
      <c r="A32" s="10" t="s">
        <v>14</v>
      </c>
      <c r="B32" s="10"/>
      <c r="C32" s="16">
        <f t="shared" si="0"/>
        <v>14.79719592849229</v>
      </c>
      <c r="D32" s="16">
        <f t="shared" si="1"/>
        <v>10.506620786048757</v>
      </c>
      <c r="E32" s="16">
        <f t="shared" si="2"/>
        <v>19.76555929086863</v>
      </c>
    </row>
    <row r="33" spans="1:7" ht="24" customHeight="1" x14ac:dyDescent="0.35">
      <c r="A33" s="10" t="s">
        <v>15</v>
      </c>
      <c r="B33" s="10"/>
      <c r="C33" s="16">
        <f t="shared" si="0"/>
        <v>58.865731412127872</v>
      </c>
      <c r="D33" s="16">
        <f t="shared" si="1"/>
        <v>63.36672258408521</v>
      </c>
      <c r="E33" s="16">
        <f t="shared" si="2"/>
        <v>53.653719519081541</v>
      </c>
    </row>
    <row r="34" spans="1:7" ht="24" customHeight="1" x14ac:dyDescent="0.35">
      <c r="B34" s="12" t="s">
        <v>16</v>
      </c>
      <c r="C34" s="16"/>
      <c r="D34" s="16"/>
      <c r="E34" s="16"/>
    </row>
    <row r="35" spans="1:7" ht="24" customHeight="1" x14ac:dyDescent="0.35">
      <c r="A35" s="10" t="s">
        <v>17</v>
      </c>
      <c r="B35" s="10"/>
      <c r="C35" s="16">
        <f t="shared" si="0"/>
        <v>4.0075687418306023</v>
      </c>
      <c r="D35" s="16">
        <f t="shared" si="1"/>
        <v>5.8877252686946422</v>
      </c>
      <c r="E35" s="16">
        <f t="shared" si="2"/>
        <v>1.8304012308371764</v>
      </c>
    </row>
    <row r="36" spans="1:7" ht="24" customHeight="1" x14ac:dyDescent="0.35">
      <c r="B36" s="12" t="s">
        <v>26</v>
      </c>
      <c r="C36" s="16"/>
      <c r="D36" s="16"/>
      <c r="E36" s="16"/>
    </row>
    <row r="37" spans="1:7" ht="24" customHeight="1" x14ac:dyDescent="0.35">
      <c r="A37" s="10" t="s">
        <v>19</v>
      </c>
      <c r="B37" s="10"/>
      <c r="C37" s="16">
        <f t="shared" si="0"/>
        <v>1.8700609697514847</v>
      </c>
      <c r="D37" s="16">
        <f t="shared" si="1"/>
        <v>3.0488620354546927</v>
      </c>
      <c r="E37" s="16">
        <f t="shared" si="2"/>
        <v>0.50505024992359582</v>
      </c>
    </row>
    <row r="38" spans="1:7" ht="24" customHeight="1" x14ac:dyDescent="0.35">
      <c r="B38" s="12" t="s">
        <v>20</v>
      </c>
      <c r="C38" s="16"/>
      <c r="D38" s="16"/>
      <c r="E38" s="16"/>
    </row>
    <row r="39" spans="1:7" ht="24" customHeight="1" x14ac:dyDescent="0.35">
      <c r="A39" s="12" t="s">
        <v>21</v>
      </c>
      <c r="B39" s="12"/>
      <c r="C39" s="16">
        <f t="shared" si="0"/>
        <v>11.243941640710689</v>
      </c>
      <c r="D39" s="16">
        <f t="shared" si="1"/>
        <v>10.164211248437487</v>
      </c>
      <c r="E39" s="16">
        <f t="shared" si="2"/>
        <v>12.494245785685239</v>
      </c>
    </row>
    <row r="40" spans="1:7" ht="24" customHeight="1" x14ac:dyDescent="0.35">
      <c r="B40" s="12" t="s">
        <v>22</v>
      </c>
      <c r="C40" s="16"/>
      <c r="D40" s="16"/>
      <c r="E40" s="16"/>
    </row>
    <row r="41" spans="1:7" ht="24" customHeight="1" x14ac:dyDescent="0.35">
      <c r="A41" s="17" t="s">
        <v>23</v>
      </c>
      <c r="B41" s="17"/>
      <c r="C41" s="18" t="s">
        <v>27</v>
      </c>
      <c r="D41" s="18" t="s">
        <v>27</v>
      </c>
      <c r="E41" s="19" t="s">
        <v>27</v>
      </c>
    </row>
    <row r="42" spans="1:7" s="20" customFormat="1" ht="6.75" customHeight="1" x14ac:dyDescent="0.35">
      <c r="A42" s="20" t="s">
        <v>28</v>
      </c>
      <c r="B42" s="21"/>
      <c r="F42" s="22"/>
      <c r="G42" s="22"/>
    </row>
    <row r="43" spans="1:7" s="23" customFormat="1" ht="30.75" customHeight="1" x14ac:dyDescent="0.5">
      <c r="A43" s="5" t="s">
        <v>29</v>
      </c>
    </row>
    <row r="44" spans="1:7" s="23" customFormat="1" ht="27" customHeight="1" x14ac:dyDescent="0.5">
      <c r="A44" s="5" t="s">
        <v>30</v>
      </c>
    </row>
    <row r="45" spans="1:7" ht="24" customHeight="1" x14ac:dyDescent="0.35"/>
    <row r="46" spans="1:7" ht="24" customHeight="1" x14ac:dyDescent="0.35"/>
    <row r="47" spans="1:7" s="1" customFormat="1" ht="24" customHeight="1" x14ac:dyDescent="0.35">
      <c r="C47" s="2"/>
      <c r="D47" s="2"/>
      <c r="E47" s="2"/>
      <c r="F47" s="2"/>
      <c r="G47" s="2"/>
    </row>
    <row r="48" spans="1:7" s="1" customFormat="1" ht="24" customHeight="1" x14ac:dyDescent="0.35">
      <c r="C48" s="2"/>
      <c r="D48" s="2"/>
      <c r="E48" s="2"/>
      <c r="F48" s="2"/>
      <c r="G48" s="2"/>
    </row>
    <row r="49" spans="3:7" s="1" customFormat="1" ht="24" customHeight="1" x14ac:dyDescent="0.35">
      <c r="C49" s="2"/>
      <c r="D49" s="2"/>
      <c r="E49" s="2"/>
      <c r="F49" s="2"/>
      <c r="G49" s="2"/>
    </row>
    <row r="50" spans="3:7" s="1" customFormat="1" ht="24" customHeight="1" x14ac:dyDescent="0.35">
      <c r="C50" s="2"/>
      <c r="D50" s="2"/>
      <c r="E50" s="2"/>
      <c r="F50" s="2"/>
      <c r="G50" s="2"/>
    </row>
    <row r="51" spans="3:7" s="1" customFormat="1" ht="24" customHeight="1" x14ac:dyDescent="0.35">
      <c r="C51" s="2"/>
      <c r="D51" s="2"/>
      <c r="E51" s="2"/>
      <c r="F51" s="2"/>
      <c r="G51" s="2"/>
    </row>
    <row r="52" spans="3:7" s="1" customFormat="1" ht="24" customHeight="1" x14ac:dyDescent="0.35">
      <c r="C52" s="2"/>
      <c r="D52" s="2"/>
      <c r="E52" s="2"/>
      <c r="F52" s="2"/>
      <c r="G52" s="2"/>
    </row>
    <row r="53" spans="3:7" s="1" customFormat="1" ht="24" customHeight="1" x14ac:dyDescent="0.35">
      <c r="C53" s="2"/>
      <c r="D53" s="2"/>
      <c r="E53" s="2"/>
      <c r="F53" s="2"/>
      <c r="G53" s="2"/>
    </row>
    <row r="54" spans="3:7" s="1" customFormat="1" ht="24" customHeight="1" x14ac:dyDescent="0.35">
      <c r="C54" s="2"/>
      <c r="D54" s="2"/>
      <c r="E54" s="2"/>
      <c r="F54" s="2"/>
      <c r="G54" s="2"/>
    </row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K54"/>
  <sheetViews>
    <sheetView showGridLines="0" view="pageBreakPreview" zoomScale="80" zoomScaleNormal="75" zoomScaleSheetLayoutView="80" workbookViewId="0">
      <selection activeCell="A3" sqref="A3:B3"/>
    </sheetView>
  </sheetViews>
  <sheetFormatPr defaultRowHeight="26.25" customHeight="1" x14ac:dyDescent="0.35"/>
  <cols>
    <col min="1" max="1" width="9.140625" style="1" customWidth="1"/>
    <col min="2" max="2" width="40.42578125" style="1" customWidth="1"/>
    <col min="3" max="5" width="18.7109375" style="2" customWidth="1"/>
    <col min="6" max="6" width="13.5703125" style="2" customWidth="1"/>
    <col min="7" max="7" width="12.42578125" style="2" customWidth="1"/>
    <col min="8" max="8" width="11.140625" style="2" customWidth="1"/>
    <col min="9" max="16384" width="9.140625" style="2"/>
  </cols>
  <sheetData>
    <row r="1" spans="1:9" s="1" customFormat="1" ht="23.25" x14ac:dyDescent="0.35">
      <c r="A1" s="1" t="s">
        <v>32</v>
      </c>
      <c r="C1" s="2"/>
      <c r="D1" s="2"/>
      <c r="E1" s="2"/>
    </row>
    <row r="2" spans="1:9" s="5" customFormat="1" ht="23.25" x14ac:dyDescent="0.35">
      <c r="A2" s="3" t="s">
        <v>35</v>
      </c>
      <c r="B2" s="4"/>
    </row>
    <row r="3" spans="1:9" s="1" customFormat="1" ht="23.25" x14ac:dyDescent="0.35">
      <c r="A3" s="67" t="s">
        <v>2</v>
      </c>
      <c r="B3" s="67"/>
      <c r="C3" s="6" t="s">
        <v>3</v>
      </c>
      <c r="D3" s="6" t="s">
        <v>4</v>
      </c>
      <c r="E3" s="6" t="s">
        <v>5</v>
      </c>
    </row>
    <row r="4" spans="1:9" s="1" customFormat="1" ht="24.95" customHeight="1" x14ac:dyDescent="0.35">
      <c r="A4" s="7"/>
      <c r="B4" s="7"/>
      <c r="C4" s="68" t="s">
        <v>6</v>
      </c>
      <c r="D4" s="68"/>
      <c r="E4" s="68"/>
    </row>
    <row r="5" spans="1:9" s="8" customFormat="1" ht="24" customHeight="1" x14ac:dyDescent="0.35">
      <c r="A5" s="69" t="s">
        <v>7</v>
      </c>
      <c r="B5" s="69"/>
      <c r="C5" s="53">
        <v>305261.52</v>
      </c>
      <c r="D5" s="54">
        <v>166998.99</v>
      </c>
      <c r="E5" s="55">
        <v>138262.53</v>
      </c>
      <c r="F5" s="39">
        <f>SUM(F7:F20)</f>
        <v>305261.49999999994</v>
      </c>
      <c r="G5" s="39">
        <f>SUM(G7:G20)</f>
        <v>166999.19999999998</v>
      </c>
      <c r="H5" s="39">
        <f>SUM(H7:H20)</f>
        <v>138262.6</v>
      </c>
      <c r="I5" s="40"/>
    </row>
    <row r="6" spans="1:9" s="8" customFormat="1" ht="3.75" customHeight="1" x14ac:dyDescent="0.35">
      <c r="A6" s="9"/>
      <c r="B6" s="9"/>
      <c r="C6" s="53"/>
      <c r="D6" s="56"/>
      <c r="E6" s="56"/>
    </row>
    <row r="7" spans="1:9" s="11" customFormat="1" ht="24" customHeight="1" x14ac:dyDescent="0.35">
      <c r="A7" s="10" t="s">
        <v>8</v>
      </c>
      <c r="B7" s="10"/>
      <c r="C7" s="51">
        <v>2585.09</v>
      </c>
      <c r="D7" s="57">
        <v>2193.16</v>
      </c>
      <c r="E7" s="58">
        <v>391.93</v>
      </c>
      <c r="F7" s="41">
        <f>ROUND(C7,1)</f>
        <v>2585.1</v>
      </c>
      <c r="G7" s="41">
        <f t="shared" ref="G7:H10" si="0">ROUND(D7,1)</f>
        <v>2193.1999999999998</v>
      </c>
      <c r="H7" s="41">
        <f t="shared" si="0"/>
        <v>391.9</v>
      </c>
    </row>
    <row r="8" spans="1:9" s="11" customFormat="1" ht="24" customHeight="1" x14ac:dyDescent="0.35">
      <c r="A8" s="10"/>
      <c r="B8" s="12" t="s">
        <v>9</v>
      </c>
      <c r="C8" s="51"/>
      <c r="D8" s="59"/>
      <c r="E8" s="59"/>
    </row>
    <row r="9" spans="1:9" s="11" customFormat="1" ht="24" customHeight="1" x14ac:dyDescent="0.35">
      <c r="A9" s="12" t="s">
        <v>10</v>
      </c>
      <c r="B9" s="12"/>
      <c r="C9" s="51">
        <v>9801.8700000000008</v>
      </c>
      <c r="D9" s="57">
        <v>3695.17</v>
      </c>
      <c r="E9" s="58">
        <v>6106.7</v>
      </c>
      <c r="F9" s="41">
        <f>ROUND(C9,1)</f>
        <v>9801.9</v>
      </c>
      <c r="G9" s="41">
        <f t="shared" ref="G9:G10" si="1">ROUND(D9,1)</f>
        <v>3695.2</v>
      </c>
      <c r="H9" s="41">
        <f t="shared" si="0"/>
        <v>6106.7</v>
      </c>
    </row>
    <row r="10" spans="1:9" s="11" customFormat="1" ht="24" customHeight="1" x14ac:dyDescent="0.35">
      <c r="A10" s="10" t="s">
        <v>11</v>
      </c>
      <c r="B10" s="10"/>
      <c r="C10" s="51">
        <v>951.8</v>
      </c>
      <c r="D10" s="57">
        <v>448.91</v>
      </c>
      <c r="E10" s="58">
        <v>502.89</v>
      </c>
      <c r="F10" s="41">
        <f>ROUND(C10,1)</f>
        <v>951.8</v>
      </c>
      <c r="G10" s="41">
        <f t="shared" si="1"/>
        <v>448.9</v>
      </c>
      <c r="H10" s="41">
        <f t="shared" si="0"/>
        <v>502.9</v>
      </c>
    </row>
    <row r="11" spans="1:9" ht="24" customHeight="1" x14ac:dyDescent="0.35">
      <c r="A11" s="10"/>
      <c r="B11" s="10" t="s">
        <v>12</v>
      </c>
      <c r="C11" s="51"/>
      <c r="D11" s="59"/>
      <c r="E11" s="59"/>
    </row>
    <row r="12" spans="1:9" ht="24" customHeight="1" x14ac:dyDescent="0.35">
      <c r="A12" s="12" t="s">
        <v>13</v>
      </c>
      <c r="B12" s="12"/>
      <c r="C12" s="51">
        <v>6267.58</v>
      </c>
      <c r="D12" s="57">
        <v>2039.9</v>
      </c>
      <c r="E12" s="58">
        <v>4227.6899999999996</v>
      </c>
      <c r="F12" s="41">
        <f>ROUND(C12,1)</f>
        <v>6267.6</v>
      </c>
      <c r="G12" s="41">
        <f t="shared" ref="G12:H14" si="2">ROUND(D12,1)</f>
        <v>2039.9</v>
      </c>
      <c r="H12" s="41">
        <f t="shared" si="2"/>
        <v>4227.7</v>
      </c>
    </row>
    <row r="13" spans="1:9" ht="24" customHeight="1" x14ac:dyDescent="0.35">
      <c r="A13" s="10" t="s">
        <v>14</v>
      </c>
      <c r="B13" s="10"/>
      <c r="C13" s="51">
        <v>40693.03</v>
      </c>
      <c r="D13" s="57">
        <v>16230.39</v>
      </c>
      <c r="E13" s="58">
        <v>24462.639999999999</v>
      </c>
      <c r="F13" s="41">
        <f>ROUND(C13,1)</f>
        <v>40693</v>
      </c>
      <c r="G13" s="41">
        <f t="shared" si="2"/>
        <v>16230.4</v>
      </c>
      <c r="H13" s="41">
        <f t="shared" si="2"/>
        <v>24462.6</v>
      </c>
    </row>
    <row r="14" spans="1:9" ht="24" customHeight="1" x14ac:dyDescent="0.35">
      <c r="A14" s="10" t="s">
        <v>15</v>
      </c>
      <c r="B14" s="10"/>
      <c r="C14" s="51">
        <v>207319.92</v>
      </c>
      <c r="D14" s="57">
        <v>119564.66</v>
      </c>
      <c r="E14" s="58">
        <v>87755.26</v>
      </c>
      <c r="F14" s="41">
        <f>ROUND(C14,1)</f>
        <v>207319.9</v>
      </c>
      <c r="G14" s="41">
        <f t="shared" si="2"/>
        <v>119564.7</v>
      </c>
      <c r="H14" s="41">
        <f t="shared" si="2"/>
        <v>87755.3</v>
      </c>
    </row>
    <row r="15" spans="1:9" ht="24" customHeight="1" x14ac:dyDescent="0.35">
      <c r="B15" s="12" t="s">
        <v>16</v>
      </c>
      <c r="C15" s="51"/>
      <c r="D15" s="59"/>
      <c r="E15" s="59"/>
    </row>
    <row r="16" spans="1:9" ht="24" customHeight="1" x14ac:dyDescent="0.35">
      <c r="A16" s="10" t="s">
        <v>17</v>
      </c>
      <c r="B16" s="10"/>
      <c r="C16" s="51">
        <v>9484.33</v>
      </c>
      <c r="D16" s="57">
        <v>6437.18</v>
      </c>
      <c r="E16" s="58">
        <v>3047.15</v>
      </c>
      <c r="F16" s="41">
        <f>ROUND(C16,1)</f>
        <v>9484.2999999999993</v>
      </c>
      <c r="G16" s="41">
        <f t="shared" ref="G16:H18" si="3">ROUND(D16,1)</f>
        <v>6437.2</v>
      </c>
      <c r="H16" s="41">
        <f t="shared" si="3"/>
        <v>3047.2</v>
      </c>
    </row>
    <row r="17" spans="1:9" ht="24" customHeight="1" x14ac:dyDescent="0.35">
      <c r="B17" s="12" t="s">
        <v>18</v>
      </c>
      <c r="C17" s="51"/>
      <c r="D17" s="59"/>
      <c r="E17" s="59"/>
      <c r="F17" s="2">
        <f>ROUND(C17,1)</f>
        <v>0</v>
      </c>
      <c r="G17" s="2">
        <f t="shared" si="3"/>
        <v>0</v>
      </c>
    </row>
    <row r="18" spans="1:9" ht="24" customHeight="1" x14ac:dyDescent="0.35">
      <c r="A18" s="10" t="s">
        <v>19</v>
      </c>
      <c r="B18" s="10"/>
      <c r="C18" s="58">
        <v>6208.63</v>
      </c>
      <c r="D18" s="58">
        <v>5749.35</v>
      </c>
      <c r="E18" s="58">
        <v>459.29</v>
      </c>
      <c r="F18" s="41">
        <f>ROUND(C18,1)</f>
        <v>6208.6</v>
      </c>
      <c r="G18" s="41">
        <f t="shared" si="3"/>
        <v>5749.4</v>
      </c>
      <c r="H18" s="41">
        <f t="shared" si="3"/>
        <v>459.3</v>
      </c>
    </row>
    <row r="19" spans="1:9" ht="24" customHeight="1" x14ac:dyDescent="0.35">
      <c r="B19" s="12" t="s">
        <v>20</v>
      </c>
      <c r="C19" s="51"/>
      <c r="D19" s="59"/>
      <c r="E19" s="59"/>
    </row>
    <row r="20" spans="1:9" ht="24" customHeight="1" x14ac:dyDescent="0.35">
      <c r="A20" s="12" t="s">
        <v>21</v>
      </c>
      <c r="B20" s="12"/>
      <c r="C20" s="59">
        <v>21949.26</v>
      </c>
      <c r="D20" s="59">
        <v>10640.28</v>
      </c>
      <c r="E20" s="59">
        <v>11308.99</v>
      </c>
      <c r="F20" s="41">
        <f>ROUND(C20,1)</f>
        <v>21949.3</v>
      </c>
      <c r="G20" s="41">
        <f t="shared" ref="G20:H20" si="4">ROUND(D20,1)</f>
        <v>10640.3</v>
      </c>
      <c r="H20" s="41">
        <f t="shared" si="4"/>
        <v>11309</v>
      </c>
    </row>
    <row r="21" spans="1:9" ht="24" customHeight="1" x14ac:dyDescent="0.35">
      <c r="B21" s="12" t="s">
        <v>22</v>
      </c>
      <c r="C21" s="51"/>
      <c r="D21" s="59"/>
      <c r="E21" s="59"/>
    </row>
    <row r="22" spans="1:9" ht="24" customHeight="1" x14ac:dyDescent="0.35">
      <c r="A22" s="14" t="s">
        <v>23</v>
      </c>
      <c r="B22" s="14"/>
      <c r="C22" s="60">
        <v>0</v>
      </c>
      <c r="D22" s="60">
        <v>0</v>
      </c>
      <c r="E22" s="60">
        <v>0</v>
      </c>
      <c r="F22" s="41">
        <f>ROUND(C22,1)</f>
        <v>0</v>
      </c>
      <c r="G22" s="41">
        <f t="shared" ref="G22:H22" si="5">ROUND(D22,1)</f>
        <v>0</v>
      </c>
      <c r="H22" s="41">
        <f t="shared" si="5"/>
        <v>0</v>
      </c>
    </row>
    <row r="23" spans="1:9" ht="24.95" customHeight="1" x14ac:dyDescent="0.35">
      <c r="A23" s="2"/>
      <c r="B23" s="2"/>
      <c r="C23" s="69" t="s">
        <v>24</v>
      </c>
      <c r="D23" s="69"/>
      <c r="E23" s="69"/>
    </row>
    <row r="24" spans="1:9" s="8" customFormat="1" ht="24.95" customHeight="1" x14ac:dyDescent="0.5">
      <c r="A24" s="69" t="s">
        <v>7</v>
      </c>
      <c r="B24" s="69"/>
      <c r="C24" s="15">
        <f>+C5/$C$5*100</f>
        <v>100</v>
      </c>
      <c r="D24" s="15">
        <f>+D5/$D$5*100</f>
        <v>100</v>
      </c>
      <c r="E24" s="15">
        <f>+E5/$E$5*100</f>
        <v>100</v>
      </c>
      <c r="F24" s="42">
        <f>SUM(F26:F39)</f>
        <v>100.80000000000001</v>
      </c>
      <c r="G24" s="42">
        <f>SUM(G26:G39)</f>
        <v>99.800000000000011</v>
      </c>
      <c r="H24" s="42">
        <f>SUM(H26:H39)</f>
        <v>100.10000000000001</v>
      </c>
      <c r="I24" s="42"/>
    </row>
    <row r="25" spans="1:9" s="8" customFormat="1" ht="1.5" customHeight="1" x14ac:dyDescent="0.5">
      <c r="A25" s="9"/>
      <c r="B25" s="9"/>
      <c r="C25" s="15"/>
      <c r="D25" s="16"/>
      <c r="E25" s="15"/>
    </row>
    <row r="26" spans="1:9" s="11" customFormat="1" ht="24" customHeight="1" x14ac:dyDescent="0.5">
      <c r="A26" s="10" t="s">
        <v>8</v>
      </c>
      <c r="B26" s="10"/>
      <c r="C26" s="16">
        <f t="shared" ref="C26:C39" si="6">+C7/$C$5*100</f>
        <v>0.84684437134428214</v>
      </c>
      <c r="D26" s="16">
        <f>+D7/$D$5*100</f>
        <v>1.3132774036537584</v>
      </c>
      <c r="E26" s="16">
        <f>+E7/$E$5*100</f>
        <v>0.28346797935782025</v>
      </c>
      <c r="F26" s="41">
        <f>ROUND(C26,1)</f>
        <v>0.8</v>
      </c>
      <c r="G26" s="41">
        <f>ROUND(D26,1)</f>
        <v>1.3</v>
      </c>
      <c r="H26" s="41">
        <f>ROUND(E26,1)</f>
        <v>0.3</v>
      </c>
      <c r="I26" s="42"/>
    </row>
    <row r="27" spans="1:9" s="11" customFormat="1" ht="24" customHeight="1" x14ac:dyDescent="0.5">
      <c r="B27" s="12" t="s">
        <v>25</v>
      </c>
      <c r="C27" s="16"/>
      <c r="D27" s="16"/>
      <c r="E27" s="16"/>
      <c r="G27" s="42"/>
      <c r="H27" s="42"/>
      <c r="I27" s="42"/>
    </row>
    <row r="28" spans="1:9" s="11" customFormat="1" ht="24" customHeight="1" x14ac:dyDescent="0.5">
      <c r="A28" s="12" t="s">
        <v>10</v>
      </c>
      <c r="B28" s="12"/>
      <c r="C28" s="16">
        <f t="shared" si="6"/>
        <v>3.2109746423329089</v>
      </c>
      <c r="D28" s="16">
        <f>+D9/$D$5*100</f>
        <v>2.2126900288438871</v>
      </c>
      <c r="E28" s="16">
        <f>+E9/$E$5*100</f>
        <v>4.4167425549062358</v>
      </c>
      <c r="F28" s="41">
        <f t="shared" ref="F28:H29" si="7">ROUND(C28,1)</f>
        <v>3.2</v>
      </c>
      <c r="G28" s="41">
        <f t="shared" si="7"/>
        <v>2.2000000000000002</v>
      </c>
      <c r="H28" s="41">
        <f t="shared" si="7"/>
        <v>4.4000000000000004</v>
      </c>
      <c r="I28" s="42"/>
    </row>
    <row r="29" spans="1:9" s="11" customFormat="1" ht="24" customHeight="1" x14ac:dyDescent="0.5">
      <c r="A29" s="10" t="s">
        <v>11</v>
      </c>
      <c r="B29" s="10"/>
      <c r="C29" s="16">
        <f t="shared" si="6"/>
        <v>0.31179822468288826</v>
      </c>
      <c r="D29" s="16">
        <f>+D10/$D$5*100</f>
        <v>0.268810008970713</v>
      </c>
      <c r="E29" s="16">
        <f>+E10/$E$5*100</f>
        <v>0.36372110361353865</v>
      </c>
      <c r="F29" s="41">
        <f t="shared" si="7"/>
        <v>0.3</v>
      </c>
      <c r="G29" s="41">
        <f t="shared" si="7"/>
        <v>0.3</v>
      </c>
      <c r="H29" s="41">
        <f t="shared" si="7"/>
        <v>0.4</v>
      </c>
      <c r="I29" s="42"/>
    </row>
    <row r="30" spans="1:9" ht="24" customHeight="1" x14ac:dyDescent="0.35">
      <c r="B30" s="12" t="s">
        <v>12</v>
      </c>
      <c r="C30" s="16"/>
      <c r="D30" s="16"/>
      <c r="E30" s="16"/>
      <c r="G30" s="42"/>
      <c r="H30" s="42"/>
      <c r="I30" s="42"/>
    </row>
    <row r="31" spans="1:9" ht="24" customHeight="1" x14ac:dyDescent="0.35">
      <c r="A31" s="12" t="s">
        <v>13</v>
      </c>
      <c r="B31" s="12"/>
      <c r="C31" s="16">
        <f t="shared" si="6"/>
        <v>2.0531837750136339</v>
      </c>
      <c r="D31" s="16">
        <f>+D12/$D$5*100</f>
        <v>1.2215043935295657</v>
      </c>
      <c r="E31" s="16">
        <f>+E12/$E$5*100</f>
        <v>3.0577264859828612</v>
      </c>
      <c r="F31" s="41">
        <f t="shared" ref="F31:H33" si="8">ROUND(C31,1)</f>
        <v>2.1</v>
      </c>
      <c r="G31" s="41">
        <f t="shared" si="8"/>
        <v>1.2</v>
      </c>
      <c r="H31" s="41">
        <f t="shared" si="8"/>
        <v>3.1</v>
      </c>
      <c r="I31" s="42"/>
    </row>
    <row r="32" spans="1:9" ht="24" customHeight="1" x14ac:dyDescent="0.35">
      <c r="A32" s="10" t="s">
        <v>14</v>
      </c>
      <c r="B32" s="10"/>
      <c r="C32" s="16">
        <f t="shared" si="6"/>
        <v>13.330546870106655</v>
      </c>
      <c r="D32" s="16">
        <f>+D13/$D$5*100</f>
        <v>9.7188551858906465</v>
      </c>
      <c r="E32" s="16">
        <f>+E13/$E$5*100</f>
        <v>17.6928919208986</v>
      </c>
      <c r="F32" s="41">
        <f t="shared" si="8"/>
        <v>13.3</v>
      </c>
      <c r="G32" s="41">
        <f t="shared" si="8"/>
        <v>9.6999999999999993</v>
      </c>
      <c r="H32" s="41">
        <f t="shared" si="8"/>
        <v>17.7</v>
      </c>
      <c r="I32" s="42"/>
    </row>
    <row r="33" spans="1:11" ht="24" customHeight="1" x14ac:dyDescent="0.35">
      <c r="A33" s="10" t="s">
        <v>15</v>
      </c>
      <c r="B33" s="10"/>
      <c r="C33" s="16">
        <f t="shared" si="6"/>
        <v>67.91551060873968</v>
      </c>
      <c r="D33" s="16">
        <f>+D14/$D$5*100</f>
        <v>71.59603779639626</v>
      </c>
      <c r="E33" s="16">
        <f>+E14/$E$5*100</f>
        <v>63.470023295537835</v>
      </c>
      <c r="F33" s="41">
        <f t="shared" si="8"/>
        <v>67.900000000000006</v>
      </c>
      <c r="G33" s="41">
        <f>ROUND(D33,1)</f>
        <v>71.599999999999994</v>
      </c>
      <c r="H33" s="41">
        <f t="shared" si="8"/>
        <v>63.5</v>
      </c>
      <c r="I33" s="42"/>
    </row>
    <row r="34" spans="1:11" ht="24" customHeight="1" x14ac:dyDescent="0.35">
      <c r="B34" s="12" t="s">
        <v>16</v>
      </c>
      <c r="C34" s="16"/>
      <c r="D34" s="16"/>
      <c r="E34" s="16"/>
      <c r="G34" s="42"/>
      <c r="H34" s="42"/>
      <c r="I34" s="42"/>
    </row>
    <row r="35" spans="1:11" ht="24" customHeight="1" x14ac:dyDescent="0.35">
      <c r="A35" s="10" t="s">
        <v>17</v>
      </c>
      <c r="B35" s="10"/>
      <c r="C35" s="43">
        <v>4</v>
      </c>
      <c r="D35" s="16">
        <f>+D16/$D$5*100</f>
        <v>3.8546221147804554</v>
      </c>
      <c r="E35" s="16">
        <f>+E16/$E$5*100</f>
        <v>2.2038870545765366</v>
      </c>
      <c r="F35" s="41">
        <f>ROUND(C35,1)</f>
        <v>4</v>
      </c>
      <c r="G35" s="41">
        <f>ROUND(D35,1)</f>
        <v>3.9</v>
      </c>
      <c r="H35" s="41">
        <f>ROUND(E35,1)</f>
        <v>2.2000000000000002</v>
      </c>
      <c r="I35" s="42"/>
    </row>
    <row r="36" spans="1:11" ht="24" customHeight="1" x14ac:dyDescent="0.35">
      <c r="B36" s="12" t="s">
        <v>26</v>
      </c>
      <c r="C36" s="16"/>
      <c r="D36" s="16"/>
      <c r="E36" s="16"/>
      <c r="G36" s="42"/>
      <c r="H36" s="42"/>
      <c r="I36" s="42"/>
    </row>
    <row r="37" spans="1:11" ht="24" customHeight="1" x14ac:dyDescent="0.35">
      <c r="A37" s="10" t="s">
        <v>19</v>
      </c>
      <c r="B37" s="10"/>
      <c r="C37" s="16">
        <f t="shared" si="6"/>
        <v>2.0338724645019126</v>
      </c>
      <c r="D37" s="43">
        <v>3.2</v>
      </c>
      <c r="E37" s="16">
        <f>+E18/$E$5*100</f>
        <v>0.33218689112661254</v>
      </c>
      <c r="F37" s="41">
        <f>ROUND(C37,1)</f>
        <v>2</v>
      </c>
      <c r="G37" s="41">
        <f>ROUND(D37,1)</f>
        <v>3.2</v>
      </c>
      <c r="H37" s="41">
        <f>ROUND(E37,1)</f>
        <v>0.3</v>
      </c>
      <c r="I37" s="42"/>
    </row>
    <row r="38" spans="1:11" ht="24" customHeight="1" x14ac:dyDescent="0.35">
      <c r="B38" s="12" t="s">
        <v>20</v>
      </c>
      <c r="C38" s="16"/>
      <c r="D38" s="16"/>
      <c r="E38" s="16"/>
      <c r="G38" s="42"/>
      <c r="H38" s="42"/>
      <c r="I38" s="42"/>
    </row>
    <row r="39" spans="1:11" ht="24" customHeight="1" x14ac:dyDescent="0.35">
      <c r="A39" s="12" t="s">
        <v>21</v>
      </c>
      <c r="B39" s="12"/>
      <c r="C39" s="16">
        <f t="shared" si="6"/>
        <v>7.1903134073367641</v>
      </c>
      <c r="D39" s="16">
        <f>+D20/$D$5*100</f>
        <v>6.3714636837025189</v>
      </c>
      <c r="E39" s="16">
        <f>+E20/$E$5*100</f>
        <v>8.1793599466174971</v>
      </c>
      <c r="F39" s="41">
        <f>ROUND(C39,1)</f>
        <v>7.2</v>
      </c>
      <c r="G39" s="41">
        <f>ROUND(D39,1)</f>
        <v>6.4</v>
      </c>
      <c r="H39" s="41">
        <f>ROUND(E39,1)</f>
        <v>8.1999999999999993</v>
      </c>
      <c r="I39" s="42"/>
    </row>
    <row r="40" spans="1:11" ht="24" customHeight="1" x14ac:dyDescent="0.35">
      <c r="B40" s="12" t="s">
        <v>22</v>
      </c>
      <c r="C40" s="16"/>
      <c r="D40" s="16"/>
      <c r="E40" s="44"/>
      <c r="G40" s="42"/>
      <c r="H40" s="42"/>
      <c r="I40" s="42"/>
    </row>
    <row r="41" spans="1:11" ht="24" customHeight="1" x14ac:dyDescent="0.35">
      <c r="A41" s="17" t="s">
        <v>23</v>
      </c>
      <c r="B41" s="17"/>
      <c r="C41" s="18" t="s">
        <v>27</v>
      </c>
      <c r="D41" s="18" t="s">
        <v>27</v>
      </c>
      <c r="E41" s="19" t="s">
        <v>27</v>
      </c>
      <c r="G41" s="42"/>
      <c r="H41" s="42"/>
      <c r="I41" s="42"/>
    </row>
    <row r="42" spans="1:11" s="20" customFormat="1" ht="6.75" customHeight="1" x14ac:dyDescent="0.35">
      <c r="A42" s="20" t="s">
        <v>28</v>
      </c>
      <c r="B42" s="21"/>
      <c r="F42" s="22"/>
      <c r="G42" s="22"/>
      <c r="H42" s="22"/>
      <c r="I42" s="22"/>
      <c r="J42" s="22"/>
      <c r="K42" s="22"/>
    </row>
    <row r="43" spans="1:11" ht="24" customHeight="1" x14ac:dyDescent="0.35"/>
    <row r="44" spans="1:11" ht="24" customHeight="1" x14ac:dyDescent="0.35"/>
    <row r="45" spans="1:11" ht="24" customHeight="1" x14ac:dyDescent="0.35"/>
    <row r="46" spans="1:11" ht="24" customHeight="1" x14ac:dyDescent="0.35"/>
    <row r="47" spans="1:11" s="1" customFormat="1" ht="24" customHeight="1" x14ac:dyDescent="0.35">
      <c r="C47" s="2"/>
      <c r="D47" s="2"/>
      <c r="E47" s="2"/>
      <c r="F47" s="2"/>
      <c r="G47" s="2"/>
      <c r="H47" s="2"/>
      <c r="I47" s="2"/>
      <c r="J47" s="2"/>
      <c r="K47" s="2"/>
    </row>
    <row r="48" spans="1:11" s="1" customFormat="1" ht="24" customHeight="1" x14ac:dyDescent="0.35">
      <c r="C48" s="2"/>
      <c r="D48" s="2"/>
      <c r="E48" s="2"/>
      <c r="F48" s="2"/>
      <c r="G48" s="2"/>
      <c r="H48" s="2"/>
      <c r="I48" s="2"/>
      <c r="J48" s="2"/>
      <c r="K48" s="2"/>
    </row>
    <row r="49" spans="3:11" s="1" customFormat="1" ht="24" customHeight="1" x14ac:dyDescent="0.35">
      <c r="C49" s="2"/>
      <c r="D49" s="2"/>
      <c r="E49" s="2"/>
      <c r="F49" s="2"/>
      <c r="G49" s="2"/>
      <c r="H49" s="2"/>
      <c r="I49" s="2"/>
      <c r="J49" s="2"/>
      <c r="K49" s="2"/>
    </row>
    <row r="50" spans="3:11" s="1" customFormat="1" ht="24" customHeight="1" x14ac:dyDescent="0.35">
      <c r="C50" s="2"/>
      <c r="D50" s="2"/>
      <c r="E50" s="2"/>
      <c r="F50" s="2"/>
      <c r="G50" s="2"/>
      <c r="H50" s="2"/>
      <c r="I50" s="2"/>
      <c r="J50" s="2"/>
      <c r="K50" s="2"/>
    </row>
    <row r="51" spans="3:11" s="1" customFormat="1" ht="24" customHeight="1" x14ac:dyDescent="0.35">
      <c r="C51" s="2"/>
      <c r="D51" s="2"/>
      <c r="E51" s="2"/>
      <c r="F51" s="2"/>
      <c r="G51" s="2"/>
      <c r="H51" s="2"/>
      <c r="I51" s="2"/>
      <c r="J51" s="2"/>
      <c r="K51" s="2"/>
    </row>
    <row r="52" spans="3:11" s="1" customFormat="1" ht="24" customHeight="1" x14ac:dyDescent="0.35">
      <c r="C52" s="2"/>
      <c r="D52" s="2"/>
      <c r="E52" s="2"/>
      <c r="F52" s="2"/>
      <c r="G52" s="2"/>
      <c r="H52" s="2"/>
      <c r="I52" s="2"/>
      <c r="J52" s="2"/>
      <c r="K52" s="2"/>
    </row>
    <row r="53" spans="3:11" s="1" customFormat="1" ht="24" customHeight="1" x14ac:dyDescent="0.35">
      <c r="C53" s="2"/>
      <c r="D53" s="2"/>
      <c r="E53" s="2"/>
      <c r="F53" s="2"/>
      <c r="G53" s="2"/>
      <c r="H53" s="2"/>
      <c r="I53" s="2"/>
      <c r="J53" s="2"/>
      <c r="K53" s="2"/>
    </row>
    <row r="54" spans="3:11" s="1" customFormat="1" ht="24" customHeight="1" x14ac:dyDescent="0.35">
      <c r="C54" s="2"/>
      <c r="D54" s="2"/>
      <c r="E54" s="2"/>
      <c r="F54" s="2"/>
      <c r="G54" s="2"/>
      <c r="H54" s="2"/>
      <c r="I54" s="2"/>
      <c r="J54" s="2"/>
      <c r="K54" s="2"/>
    </row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O54"/>
  <sheetViews>
    <sheetView showGridLines="0" view="pageBreakPreview" zoomScale="80" zoomScaleNormal="75" zoomScaleSheetLayoutView="80" workbookViewId="0">
      <selection activeCell="A3" sqref="A3:B3"/>
    </sheetView>
  </sheetViews>
  <sheetFormatPr defaultRowHeight="26.25" customHeight="1" x14ac:dyDescent="0.35"/>
  <cols>
    <col min="1" max="1" width="9.140625" style="1" customWidth="1"/>
    <col min="2" max="2" width="40.42578125" style="1" customWidth="1"/>
    <col min="3" max="5" width="18.7109375" style="2" customWidth="1"/>
    <col min="6" max="6" width="13.5703125" style="2" customWidth="1"/>
    <col min="7" max="7" width="12.42578125" style="2" customWidth="1"/>
    <col min="8" max="8" width="11.140625" style="2" customWidth="1"/>
    <col min="9" max="10" width="11.5703125" style="2" bestFit="1" customWidth="1"/>
    <col min="11" max="11" width="13" style="2" bestFit="1" customWidth="1"/>
    <col min="12" max="12" width="14.42578125" style="2" bestFit="1" customWidth="1"/>
    <col min="13" max="13" width="13" style="2" bestFit="1" customWidth="1"/>
    <col min="14" max="14" width="11.7109375" style="2" bestFit="1" customWidth="1"/>
    <col min="15" max="15" width="13" style="2" bestFit="1" customWidth="1"/>
    <col min="16" max="16384" width="9.140625" style="2"/>
  </cols>
  <sheetData>
    <row r="1" spans="1:15" s="1" customFormat="1" ht="23.25" x14ac:dyDescent="0.35">
      <c r="A1" s="1" t="s">
        <v>32</v>
      </c>
      <c r="C1" s="2"/>
      <c r="D1" s="2"/>
      <c r="E1" s="2"/>
    </row>
    <row r="2" spans="1:15" s="5" customFormat="1" ht="23.25" x14ac:dyDescent="0.35">
      <c r="A2" s="3" t="s">
        <v>36</v>
      </c>
      <c r="B2" s="4"/>
    </row>
    <row r="3" spans="1:15" s="1" customFormat="1" ht="23.25" x14ac:dyDescent="0.35">
      <c r="A3" s="67" t="s">
        <v>2</v>
      </c>
      <c r="B3" s="67"/>
      <c r="C3" s="6" t="s">
        <v>3</v>
      </c>
      <c r="D3" s="6" t="s">
        <v>4</v>
      </c>
      <c r="E3" s="6" t="s">
        <v>5</v>
      </c>
    </row>
    <row r="4" spans="1:15" s="1" customFormat="1" ht="24.95" customHeight="1" x14ac:dyDescent="0.35">
      <c r="A4" s="7"/>
      <c r="B4" s="7"/>
      <c r="C4" s="68" t="s">
        <v>6</v>
      </c>
      <c r="D4" s="68"/>
      <c r="E4" s="68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s="8" customFormat="1" ht="24" customHeight="1" x14ac:dyDescent="0.35">
      <c r="A5" s="69" t="s">
        <v>7</v>
      </c>
      <c r="B5" s="69"/>
      <c r="C5" s="53">
        <v>306011.65000000002</v>
      </c>
      <c r="D5" s="53">
        <v>165904.89000000001</v>
      </c>
      <c r="E5" s="53">
        <v>140106.76</v>
      </c>
      <c r="F5" s="39"/>
      <c r="G5" s="39"/>
      <c r="H5" s="39"/>
      <c r="I5" s="40"/>
    </row>
    <row r="6" spans="1:15" s="8" customFormat="1" ht="3.75" customHeight="1" x14ac:dyDescent="0.35">
      <c r="A6" s="9"/>
      <c r="B6" s="9"/>
      <c r="C6" s="53"/>
      <c r="D6" s="61"/>
      <c r="E6" s="61"/>
    </row>
    <row r="7" spans="1:15" s="11" customFormat="1" ht="24" customHeight="1" x14ac:dyDescent="0.35">
      <c r="A7" s="10" t="s">
        <v>8</v>
      </c>
      <c r="B7" s="10"/>
      <c r="C7" s="51">
        <v>5133.3500000000004</v>
      </c>
      <c r="D7" s="51">
        <v>3734.83</v>
      </c>
      <c r="E7" s="51">
        <v>1398.53</v>
      </c>
      <c r="F7" s="45"/>
      <c r="G7" s="41"/>
      <c r="H7" s="41"/>
    </row>
    <row r="8" spans="1:15" s="11" customFormat="1" ht="24" customHeight="1" x14ac:dyDescent="0.35">
      <c r="A8" s="10"/>
      <c r="B8" s="12" t="s">
        <v>9</v>
      </c>
      <c r="C8" s="51"/>
      <c r="D8" s="62"/>
      <c r="E8" s="62"/>
      <c r="F8" s="45"/>
    </row>
    <row r="9" spans="1:15" s="11" customFormat="1" ht="24" customHeight="1" x14ac:dyDescent="0.35">
      <c r="A9" s="12" t="s">
        <v>10</v>
      </c>
      <c r="B9" s="12"/>
      <c r="C9" s="51">
        <v>10195.57</v>
      </c>
      <c r="D9" s="51">
        <v>4186.75</v>
      </c>
      <c r="E9" s="51">
        <v>6008.82</v>
      </c>
      <c r="F9" s="45"/>
      <c r="G9" s="41"/>
      <c r="H9" s="41"/>
    </row>
    <row r="10" spans="1:15" s="11" customFormat="1" ht="24" customHeight="1" x14ac:dyDescent="0.35">
      <c r="A10" s="10" t="s">
        <v>11</v>
      </c>
      <c r="B10" s="10"/>
      <c r="C10" s="51">
        <v>5292.72</v>
      </c>
      <c r="D10" s="51">
        <v>2475.42</v>
      </c>
      <c r="E10" s="51">
        <v>2817.3</v>
      </c>
      <c r="F10" s="45"/>
      <c r="G10" s="41"/>
      <c r="H10" s="41"/>
    </row>
    <row r="11" spans="1:15" ht="24" customHeight="1" x14ac:dyDescent="0.35">
      <c r="A11" s="10"/>
      <c r="B11" s="10" t="s">
        <v>12</v>
      </c>
      <c r="C11" s="51"/>
      <c r="D11" s="62"/>
      <c r="E11" s="62"/>
      <c r="F11" s="45"/>
    </row>
    <row r="12" spans="1:15" ht="24" customHeight="1" x14ac:dyDescent="0.35">
      <c r="A12" s="12" t="s">
        <v>13</v>
      </c>
      <c r="B12" s="12"/>
      <c r="C12" s="62">
        <v>4341.68</v>
      </c>
      <c r="D12" s="62">
        <v>551.88</v>
      </c>
      <c r="E12" s="62">
        <v>3789.8</v>
      </c>
      <c r="F12" s="45"/>
      <c r="G12" s="41"/>
      <c r="H12" s="41"/>
    </row>
    <row r="13" spans="1:15" ht="24" customHeight="1" x14ac:dyDescent="0.35">
      <c r="A13" s="10" t="s">
        <v>14</v>
      </c>
      <c r="B13" s="10"/>
      <c r="C13" s="62">
        <v>35107.19</v>
      </c>
      <c r="D13" s="62">
        <v>13550.31</v>
      </c>
      <c r="E13" s="62">
        <v>21556.880000000001</v>
      </c>
      <c r="F13" s="45"/>
      <c r="G13" s="41"/>
      <c r="H13" s="41"/>
    </row>
    <row r="14" spans="1:15" ht="24" customHeight="1" x14ac:dyDescent="0.35">
      <c r="A14" s="10" t="s">
        <v>15</v>
      </c>
      <c r="B14" s="10"/>
      <c r="C14" s="62">
        <v>194115.83</v>
      </c>
      <c r="D14" s="62">
        <v>110925.17</v>
      </c>
      <c r="E14" s="62">
        <v>83190.66</v>
      </c>
      <c r="F14" s="45"/>
      <c r="G14" s="41"/>
      <c r="H14" s="41"/>
    </row>
    <row r="15" spans="1:15" ht="24" customHeight="1" x14ac:dyDescent="0.35">
      <c r="B15" s="12" t="s">
        <v>16</v>
      </c>
      <c r="C15" s="51"/>
      <c r="D15" s="62"/>
      <c r="E15" s="62"/>
      <c r="F15" s="45"/>
    </row>
    <row r="16" spans="1:15" ht="24" customHeight="1" x14ac:dyDescent="0.35">
      <c r="A16" s="10" t="s">
        <v>17</v>
      </c>
      <c r="B16" s="10"/>
      <c r="C16" s="62">
        <v>12018.81</v>
      </c>
      <c r="D16" s="62">
        <v>7053.98</v>
      </c>
      <c r="E16" s="62">
        <v>4964.83</v>
      </c>
      <c r="F16" s="45"/>
      <c r="G16" s="41"/>
      <c r="H16" s="41"/>
    </row>
    <row r="17" spans="1:9" ht="24" customHeight="1" x14ac:dyDescent="0.35">
      <c r="B17" s="12" t="s">
        <v>18</v>
      </c>
      <c r="C17" s="51"/>
      <c r="D17" s="62"/>
      <c r="E17" s="62"/>
    </row>
    <row r="18" spans="1:9" ht="24" customHeight="1" x14ac:dyDescent="0.35">
      <c r="A18" s="10" t="s">
        <v>19</v>
      </c>
      <c r="B18" s="10"/>
      <c r="C18" s="62">
        <v>3598.66</v>
      </c>
      <c r="D18" s="62">
        <v>3538.59</v>
      </c>
      <c r="E18" s="62">
        <v>60.08</v>
      </c>
      <c r="F18" s="41"/>
      <c r="G18" s="41"/>
      <c r="H18" s="41"/>
    </row>
    <row r="19" spans="1:9" ht="24" customHeight="1" x14ac:dyDescent="0.35">
      <c r="B19" s="12" t="s">
        <v>20</v>
      </c>
      <c r="C19" s="51"/>
      <c r="D19" s="62"/>
      <c r="E19" s="62"/>
    </row>
    <row r="20" spans="1:9" ht="24" customHeight="1" x14ac:dyDescent="0.35">
      <c r="A20" s="12" t="s">
        <v>21</v>
      </c>
      <c r="B20" s="12"/>
      <c r="C20" s="62">
        <v>36207.83</v>
      </c>
      <c r="D20" s="62">
        <v>19887.97</v>
      </c>
      <c r="E20" s="62">
        <v>16319.86</v>
      </c>
      <c r="F20" s="41"/>
      <c r="G20" s="41"/>
      <c r="H20" s="41"/>
    </row>
    <row r="21" spans="1:9" ht="24" customHeight="1" x14ac:dyDescent="0.35">
      <c r="B21" s="12" t="s">
        <v>22</v>
      </c>
      <c r="C21" s="51"/>
      <c r="D21" s="62"/>
      <c r="E21" s="62"/>
    </row>
    <row r="22" spans="1:9" ht="24" customHeight="1" x14ac:dyDescent="0.35">
      <c r="A22" s="14" t="s">
        <v>23</v>
      </c>
      <c r="B22" s="14"/>
      <c r="C22" s="62">
        <v>0</v>
      </c>
      <c r="D22" s="62">
        <v>0</v>
      </c>
      <c r="E22" s="62">
        <v>0</v>
      </c>
      <c r="F22" s="41"/>
      <c r="G22" s="41"/>
      <c r="H22" s="41"/>
    </row>
    <row r="23" spans="1:9" ht="24.95" customHeight="1" x14ac:dyDescent="0.35">
      <c r="A23" s="2"/>
      <c r="B23" s="2"/>
      <c r="C23" s="69" t="s">
        <v>24</v>
      </c>
      <c r="D23" s="69"/>
      <c r="E23" s="69"/>
    </row>
    <row r="24" spans="1:9" s="8" customFormat="1" ht="24.95" customHeight="1" x14ac:dyDescent="0.5">
      <c r="A24" s="69" t="s">
        <v>7</v>
      </c>
      <c r="B24" s="69"/>
      <c r="C24" s="15">
        <f>+C5/$C$5*100</f>
        <v>100</v>
      </c>
      <c r="D24" s="15">
        <f>+D5/$D$5*100</f>
        <v>100</v>
      </c>
      <c r="E24" s="15">
        <f>+E5/$E$5*100</f>
        <v>100</v>
      </c>
      <c r="F24" s="42">
        <f>SUM(F26:F39)</f>
        <v>98.800000000000011</v>
      </c>
      <c r="G24" s="42">
        <f>SUM(G26:G39)</f>
        <v>99.5</v>
      </c>
      <c r="H24" s="42">
        <f>SUM(H26:H39)</f>
        <v>99.899999999999991</v>
      </c>
      <c r="I24" s="42"/>
    </row>
    <row r="25" spans="1:9" s="8" customFormat="1" ht="1.5" customHeight="1" x14ac:dyDescent="0.5">
      <c r="A25" s="9"/>
      <c r="B25" s="9"/>
      <c r="C25" s="15"/>
      <c r="D25" s="16"/>
      <c r="E25" s="15"/>
    </row>
    <row r="26" spans="1:9" s="11" customFormat="1" ht="24" customHeight="1" x14ac:dyDescent="0.5">
      <c r="A26" s="10" t="s">
        <v>8</v>
      </c>
      <c r="B26" s="10"/>
      <c r="C26" s="16">
        <f t="shared" ref="C26:C37" si="0">+C7/$C$5*100</f>
        <v>1.6775014938156765</v>
      </c>
      <c r="D26" s="16">
        <f>+D7/$D$5*100</f>
        <v>2.2511874122577096</v>
      </c>
      <c r="E26" s="16">
        <f>+E7/$E$5*100</f>
        <v>0.99818880973337765</v>
      </c>
      <c r="F26" s="41">
        <f>ROUND(C26,1)</f>
        <v>1.7</v>
      </c>
      <c r="G26" s="41">
        <f>ROUND(D26,1)</f>
        <v>2.2999999999999998</v>
      </c>
      <c r="H26" s="41">
        <f>ROUND(E26,1)</f>
        <v>1</v>
      </c>
      <c r="I26" s="42"/>
    </row>
    <row r="27" spans="1:9" s="11" customFormat="1" ht="24" customHeight="1" x14ac:dyDescent="0.5">
      <c r="B27" s="12" t="s">
        <v>25</v>
      </c>
      <c r="C27" s="16"/>
      <c r="D27" s="16"/>
      <c r="E27" s="16"/>
      <c r="G27" s="42"/>
      <c r="H27" s="42"/>
      <c r="I27" s="42"/>
    </row>
    <row r="28" spans="1:9" s="11" customFormat="1" ht="24" customHeight="1" x14ac:dyDescent="0.5">
      <c r="A28" s="12" t="s">
        <v>10</v>
      </c>
      <c r="B28" s="12"/>
      <c r="C28" s="16">
        <f t="shared" si="0"/>
        <v>3.331758774543387</v>
      </c>
      <c r="D28" s="16">
        <f>+D9/$D$5*100</f>
        <v>2.5235844464861765</v>
      </c>
      <c r="E28" s="16">
        <f>+E9/$E$5*100</f>
        <v>4.288743812218625</v>
      </c>
      <c r="F28" s="41">
        <f t="shared" ref="F28:H29" si="1">ROUND(C28,1)</f>
        <v>3.3</v>
      </c>
      <c r="G28" s="41">
        <f t="shared" si="1"/>
        <v>2.5</v>
      </c>
      <c r="H28" s="41">
        <f t="shared" si="1"/>
        <v>4.3</v>
      </c>
      <c r="I28" s="42"/>
    </row>
    <row r="29" spans="1:9" s="11" customFormat="1" ht="24" customHeight="1" x14ac:dyDescent="0.5">
      <c r="A29" s="10" t="s">
        <v>11</v>
      </c>
      <c r="B29" s="10"/>
      <c r="C29" s="16">
        <f t="shared" si="0"/>
        <v>1.7295812103885588</v>
      </c>
      <c r="D29" s="16">
        <f>+D10/$D$5*100</f>
        <v>1.492071752677091</v>
      </c>
      <c r="E29" s="16">
        <f>+E10/$E$5*100</f>
        <v>2.0108237461204586</v>
      </c>
      <c r="F29" s="41">
        <f t="shared" si="1"/>
        <v>1.7</v>
      </c>
      <c r="G29" s="41">
        <f t="shared" si="1"/>
        <v>1.5</v>
      </c>
      <c r="H29" s="41">
        <f t="shared" si="1"/>
        <v>2</v>
      </c>
      <c r="I29" s="42"/>
    </row>
    <row r="30" spans="1:9" ht="24" customHeight="1" x14ac:dyDescent="0.35">
      <c r="B30" s="12" t="s">
        <v>12</v>
      </c>
      <c r="C30" s="16"/>
      <c r="D30" s="16"/>
      <c r="E30" s="16"/>
      <c r="G30" s="42"/>
      <c r="H30" s="42"/>
      <c r="I30" s="42"/>
    </row>
    <row r="31" spans="1:9" ht="24" customHeight="1" x14ac:dyDescent="0.35">
      <c r="A31" s="12" t="s">
        <v>13</v>
      </c>
      <c r="B31" s="12"/>
      <c r="C31" s="16">
        <f t="shared" si="0"/>
        <v>1.4187956569627334</v>
      </c>
      <c r="D31" s="16">
        <f>+D12/$D$5*100</f>
        <v>0.33264842284033941</v>
      </c>
      <c r="E31" s="16">
        <f>+E12/$E$5*100</f>
        <v>2.7049372921049635</v>
      </c>
      <c r="F31" s="41">
        <f t="shared" ref="F31:H33" si="2">ROUND(C31,1)</f>
        <v>1.4</v>
      </c>
      <c r="G31" s="41">
        <f t="shared" si="2"/>
        <v>0.3</v>
      </c>
      <c r="H31" s="41">
        <f t="shared" si="2"/>
        <v>2.7</v>
      </c>
      <c r="I31" s="42"/>
    </row>
    <row r="32" spans="1:9" ht="24" customHeight="1" x14ac:dyDescent="0.35">
      <c r="A32" s="10" t="s">
        <v>14</v>
      </c>
      <c r="B32" s="10"/>
      <c r="C32" s="16">
        <f t="shared" si="0"/>
        <v>11.472501128633501</v>
      </c>
      <c r="D32" s="16">
        <v>7.6</v>
      </c>
      <c r="E32" s="16">
        <f>+E13/$E$5*100</f>
        <v>15.386038475231317</v>
      </c>
      <c r="F32" s="41">
        <f t="shared" si="2"/>
        <v>11.5</v>
      </c>
      <c r="G32" s="41">
        <f t="shared" si="2"/>
        <v>7.6</v>
      </c>
      <c r="H32" s="41">
        <f t="shared" si="2"/>
        <v>15.4</v>
      </c>
      <c r="I32" s="42"/>
    </row>
    <row r="33" spans="1:11" ht="24" customHeight="1" x14ac:dyDescent="0.35">
      <c r="A33" s="10" t="s">
        <v>15</v>
      </c>
      <c r="B33" s="10"/>
      <c r="C33" s="16">
        <f t="shared" si="0"/>
        <v>63.43413069404383</v>
      </c>
      <c r="D33" s="16">
        <f>+D14/$D$5*100</f>
        <v>66.860699524890435</v>
      </c>
      <c r="E33" s="16">
        <f>+E14/$E$5*100</f>
        <v>59.376621085235278</v>
      </c>
      <c r="F33" s="41">
        <f t="shared" si="2"/>
        <v>63.4</v>
      </c>
      <c r="G33" s="41">
        <f>ROUND(D33,1)</f>
        <v>66.900000000000006</v>
      </c>
      <c r="H33" s="41">
        <f t="shared" si="2"/>
        <v>59.4</v>
      </c>
      <c r="I33" s="42"/>
    </row>
    <row r="34" spans="1:11" ht="24" customHeight="1" x14ac:dyDescent="0.35">
      <c r="B34" s="12" t="s">
        <v>16</v>
      </c>
      <c r="C34" s="16"/>
      <c r="D34" s="16"/>
      <c r="E34" s="16"/>
      <c r="G34" s="42"/>
      <c r="H34" s="42"/>
      <c r="I34" s="42"/>
    </row>
    <row r="35" spans="1:11" ht="24" customHeight="1" x14ac:dyDescent="0.35">
      <c r="A35" s="10" t="s">
        <v>17</v>
      </c>
      <c r="B35" s="10"/>
      <c r="C35" s="16">
        <f t="shared" si="0"/>
        <v>3.9275661563865292</v>
      </c>
      <c r="D35" s="16">
        <f>+D16/$D$5*100</f>
        <v>4.2518216310562025</v>
      </c>
      <c r="E35" s="16">
        <f>+E16/$E$5*100</f>
        <v>3.5436048910131102</v>
      </c>
      <c r="F35" s="41">
        <f>ROUND(C35,1)</f>
        <v>3.9</v>
      </c>
      <c r="G35" s="41">
        <f>ROUND(D35,1)</f>
        <v>4.3</v>
      </c>
      <c r="H35" s="41">
        <f>ROUND(E35,1)</f>
        <v>3.5</v>
      </c>
      <c r="I35" s="42"/>
    </row>
    <row r="36" spans="1:11" ht="24" customHeight="1" x14ac:dyDescent="0.35">
      <c r="B36" s="12" t="s">
        <v>26</v>
      </c>
      <c r="C36" s="16"/>
      <c r="D36" s="16"/>
      <c r="E36" s="16"/>
      <c r="G36" s="42"/>
      <c r="H36" s="42"/>
      <c r="I36" s="42"/>
    </row>
    <row r="37" spans="1:11" ht="24" customHeight="1" x14ac:dyDescent="0.35">
      <c r="A37" s="10" t="s">
        <v>19</v>
      </c>
      <c r="B37" s="10"/>
      <c r="C37" s="16">
        <f t="shared" si="0"/>
        <v>1.1759879076499211</v>
      </c>
      <c r="D37" s="16">
        <f>+D18/$D$5*100</f>
        <v>2.1329027733902239</v>
      </c>
      <c r="E37" s="16">
        <f>+E18/$E$5*100</f>
        <v>4.2881585442415479E-2</v>
      </c>
      <c r="F37" s="41">
        <f>ROUND(C37,1)</f>
        <v>1.2</v>
      </c>
      <c r="G37" s="41">
        <f>ROUND(D37,1)</f>
        <v>2.1</v>
      </c>
      <c r="H37" s="41">
        <f>ROUND(E37,1)</f>
        <v>0</v>
      </c>
      <c r="I37" s="42"/>
    </row>
    <row r="38" spans="1:11" ht="24" customHeight="1" x14ac:dyDescent="0.35">
      <c r="B38" s="12" t="s">
        <v>20</v>
      </c>
      <c r="C38" s="16"/>
      <c r="D38" s="16"/>
      <c r="E38" s="16"/>
      <c r="G38" s="42"/>
      <c r="H38" s="42"/>
      <c r="I38" s="42"/>
    </row>
    <row r="39" spans="1:11" ht="24" customHeight="1" x14ac:dyDescent="0.35">
      <c r="A39" s="12" t="s">
        <v>21</v>
      </c>
      <c r="B39" s="12"/>
      <c r="C39" s="16">
        <v>10.7</v>
      </c>
      <c r="D39" s="16">
        <f>+D20/$D$5*100</f>
        <v>11.98757312096105</v>
      </c>
      <c r="E39" s="16">
        <f>+E20/$E$5*100</f>
        <v>11.648160302900445</v>
      </c>
      <c r="F39" s="41">
        <f>ROUND(C39,1)</f>
        <v>10.7</v>
      </c>
      <c r="G39" s="41">
        <f>ROUND(D39,1)</f>
        <v>12</v>
      </c>
      <c r="H39" s="41">
        <f>ROUND(E39,1)</f>
        <v>11.6</v>
      </c>
      <c r="I39" s="42"/>
    </row>
    <row r="40" spans="1:11" ht="24" customHeight="1" x14ac:dyDescent="0.35">
      <c r="B40" s="12" t="s">
        <v>22</v>
      </c>
      <c r="C40" s="16"/>
      <c r="D40" s="16"/>
      <c r="E40" s="44"/>
      <c r="G40" s="42"/>
      <c r="H40" s="42"/>
      <c r="I40" s="42"/>
    </row>
    <row r="41" spans="1:11" ht="24" customHeight="1" x14ac:dyDescent="0.35">
      <c r="A41" s="17" t="s">
        <v>23</v>
      </c>
      <c r="B41" s="17"/>
      <c r="C41" s="18" t="s">
        <v>27</v>
      </c>
      <c r="D41" s="18" t="s">
        <v>27</v>
      </c>
      <c r="E41" s="19" t="s">
        <v>27</v>
      </c>
      <c r="G41" s="42"/>
      <c r="H41" s="42"/>
      <c r="I41" s="42"/>
    </row>
    <row r="42" spans="1:11" s="20" customFormat="1" ht="6.75" customHeight="1" x14ac:dyDescent="0.35">
      <c r="A42" s="20" t="s">
        <v>28</v>
      </c>
      <c r="B42" s="21"/>
      <c r="F42" s="22"/>
      <c r="G42" s="22"/>
      <c r="H42" s="22"/>
      <c r="I42" s="22"/>
      <c r="J42" s="22"/>
      <c r="K42" s="22"/>
    </row>
    <row r="43" spans="1:11" ht="24" customHeight="1" x14ac:dyDescent="0.35"/>
    <row r="44" spans="1:11" ht="24" customHeight="1" x14ac:dyDescent="0.35"/>
    <row r="45" spans="1:11" ht="24" customHeight="1" x14ac:dyDescent="0.35"/>
    <row r="46" spans="1:11" ht="24" customHeight="1" x14ac:dyDescent="0.35"/>
    <row r="47" spans="1:11" s="1" customFormat="1" ht="24" customHeight="1" x14ac:dyDescent="0.35">
      <c r="C47" s="2"/>
      <c r="D47" s="2"/>
      <c r="E47" s="2"/>
      <c r="F47" s="2"/>
      <c r="G47" s="2"/>
      <c r="H47" s="2"/>
      <c r="I47" s="2"/>
      <c r="J47" s="2"/>
      <c r="K47" s="2"/>
    </row>
    <row r="48" spans="1:11" s="1" customFormat="1" ht="24" customHeight="1" x14ac:dyDescent="0.35">
      <c r="C48" s="2"/>
      <c r="D48" s="2"/>
      <c r="E48" s="2"/>
      <c r="F48" s="2"/>
      <c r="G48" s="2"/>
      <c r="H48" s="2"/>
      <c r="I48" s="2"/>
      <c r="J48" s="2"/>
      <c r="K48" s="2"/>
    </row>
    <row r="49" spans="3:11" s="1" customFormat="1" ht="24" customHeight="1" x14ac:dyDescent="0.35">
      <c r="C49" s="2"/>
      <c r="D49" s="2"/>
      <c r="E49" s="2"/>
      <c r="F49" s="2"/>
      <c r="G49" s="2"/>
      <c r="H49" s="2"/>
      <c r="I49" s="2"/>
      <c r="J49" s="2"/>
      <c r="K49" s="2"/>
    </row>
    <row r="50" spans="3:11" s="1" customFormat="1" ht="24" customHeight="1" x14ac:dyDescent="0.35">
      <c r="C50" s="2"/>
      <c r="D50" s="2"/>
      <c r="E50" s="2"/>
      <c r="F50" s="2"/>
      <c r="G50" s="2"/>
      <c r="H50" s="2"/>
      <c r="I50" s="2"/>
      <c r="J50" s="2"/>
      <c r="K50" s="2"/>
    </row>
    <row r="51" spans="3:11" s="1" customFormat="1" ht="24" customHeight="1" x14ac:dyDescent="0.35">
      <c r="C51" s="2"/>
      <c r="D51" s="2"/>
      <c r="E51" s="2"/>
      <c r="F51" s="2"/>
      <c r="G51" s="2"/>
      <c r="H51" s="2"/>
      <c r="I51" s="2"/>
      <c r="J51" s="2"/>
      <c r="K51" s="2"/>
    </row>
    <row r="52" spans="3:11" s="1" customFormat="1" ht="24" customHeight="1" x14ac:dyDescent="0.35">
      <c r="C52" s="2"/>
      <c r="D52" s="2"/>
      <c r="E52" s="2"/>
      <c r="F52" s="2"/>
      <c r="G52" s="2"/>
      <c r="H52" s="2"/>
      <c r="I52" s="2"/>
      <c r="J52" s="2"/>
      <c r="K52" s="2"/>
    </row>
    <row r="53" spans="3:11" s="1" customFormat="1" ht="24" customHeight="1" x14ac:dyDescent="0.35">
      <c r="C53" s="2"/>
      <c r="D53" s="2"/>
      <c r="E53" s="2"/>
      <c r="F53" s="2"/>
      <c r="G53" s="2"/>
      <c r="H53" s="2"/>
      <c r="I53" s="2"/>
      <c r="J53" s="2"/>
      <c r="K53" s="2"/>
    </row>
    <row r="54" spans="3:11" s="1" customFormat="1" ht="24" customHeight="1" x14ac:dyDescent="0.35">
      <c r="C54" s="2"/>
      <c r="D54" s="2"/>
      <c r="E54" s="2"/>
      <c r="F54" s="2"/>
      <c r="G54" s="2"/>
      <c r="H54" s="2"/>
      <c r="I54" s="2"/>
      <c r="J54" s="2"/>
      <c r="K54" s="2"/>
    </row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H53"/>
  <sheetViews>
    <sheetView showGridLines="0" tabSelected="1" view="pageBreakPreview" zoomScale="75" zoomScaleNormal="75" zoomScaleSheetLayoutView="75" workbookViewId="0">
      <selection activeCell="C41" sqref="C41"/>
    </sheetView>
  </sheetViews>
  <sheetFormatPr defaultRowHeight="26.25" customHeight="1" x14ac:dyDescent="0.35"/>
  <cols>
    <col min="1" max="1" width="9.140625" style="1" customWidth="1"/>
    <col min="2" max="2" width="40.42578125" style="1" customWidth="1"/>
    <col min="3" max="5" width="18.7109375" style="2" customWidth="1"/>
    <col min="6" max="7" width="9.140625" style="2"/>
    <col min="8" max="8" width="11" style="2" bestFit="1" customWidth="1"/>
    <col min="9" max="16384" width="9.140625" style="2"/>
  </cols>
  <sheetData>
    <row r="1" spans="1:5" s="1" customFormat="1" ht="25.5" customHeight="1" x14ac:dyDescent="0.35">
      <c r="A1" s="70" t="s">
        <v>37</v>
      </c>
      <c r="B1" s="70"/>
      <c r="C1" s="70"/>
      <c r="D1" s="70"/>
      <c r="E1" s="70"/>
    </row>
    <row r="2" spans="1:5" s="5" customFormat="1" ht="23.25" x14ac:dyDescent="0.35">
      <c r="A2" s="3" t="s">
        <v>1</v>
      </c>
      <c r="B2" s="71"/>
      <c r="C2" s="71"/>
      <c r="D2" s="71"/>
      <c r="E2" s="71"/>
    </row>
    <row r="3" spans="1:5" s="1" customFormat="1" ht="23.25" x14ac:dyDescent="0.35">
      <c r="A3" s="67" t="s">
        <v>2</v>
      </c>
      <c r="B3" s="67"/>
      <c r="C3" s="6" t="s">
        <v>3</v>
      </c>
      <c r="D3" s="6" t="s">
        <v>4</v>
      </c>
      <c r="E3" s="6" t="s">
        <v>5</v>
      </c>
    </row>
    <row r="4" spans="1:5" s="1" customFormat="1" ht="24.95" customHeight="1" x14ac:dyDescent="0.35">
      <c r="A4" s="7"/>
      <c r="B4" s="7"/>
      <c r="C4" s="68" t="s">
        <v>6</v>
      </c>
      <c r="D4" s="68"/>
      <c r="E4" s="68"/>
    </row>
    <row r="5" spans="1:5" s="8" customFormat="1" ht="24" customHeight="1" x14ac:dyDescent="0.35">
      <c r="A5" s="69" t="s">
        <v>7</v>
      </c>
      <c r="B5" s="69"/>
      <c r="C5" s="53">
        <f>D5+E5</f>
        <v>303501.79249999998</v>
      </c>
      <c r="D5" s="53">
        <f>D7+D9+D10+D12+D13+D14+D16+D18+D20+D22</f>
        <v>164253.745</v>
      </c>
      <c r="E5" s="53">
        <f>E7+E9+E10+E12+E13+E14+E16+E18+E20+E22</f>
        <v>139248.04749999999</v>
      </c>
    </row>
    <row r="6" spans="1:5" s="8" customFormat="1" ht="3.75" customHeight="1" x14ac:dyDescent="0.35">
      <c r="A6" s="9"/>
      <c r="B6" s="9"/>
      <c r="C6" s="51">
        <v>3727.51</v>
      </c>
      <c r="D6" s="51"/>
      <c r="E6" s="51"/>
    </row>
    <row r="7" spans="1:5" s="11" customFormat="1" ht="24" customHeight="1" x14ac:dyDescent="0.35">
      <c r="A7" s="10" t="s">
        <v>8</v>
      </c>
      <c r="B7" s="10"/>
      <c r="C7" s="51">
        <f>D7+E7</f>
        <v>4830.63</v>
      </c>
      <c r="D7" s="51">
        <f>('T3-1'!D7+'T3-2'!D7+'T3-3'!D7+'T3-4'!D7)/4</f>
        <v>3845.5925000000002</v>
      </c>
      <c r="E7" s="51">
        <f>('T3-1'!E7+'T3-2'!E7+'T3-3'!E7+'T3-4'!E7)/4</f>
        <v>985.03749999999991</v>
      </c>
    </row>
    <row r="8" spans="1:5" s="11" customFormat="1" ht="24" customHeight="1" x14ac:dyDescent="0.35">
      <c r="A8" s="10"/>
      <c r="B8" s="12" t="s">
        <v>9</v>
      </c>
      <c r="C8" s="51"/>
      <c r="D8" s="51"/>
      <c r="E8" s="51"/>
    </row>
    <row r="9" spans="1:5" s="11" customFormat="1" ht="24" customHeight="1" x14ac:dyDescent="0.35">
      <c r="A9" s="12" t="s">
        <v>10</v>
      </c>
      <c r="B9" s="12"/>
      <c r="C9" s="51">
        <f t="shared" ref="C9:C22" si="0">D9+E9</f>
        <v>10256.2925</v>
      </c>
      <c r="D9" s="51">
        <f>('T3-1'!D9+'T3-2'!D9+'T3-3'!D9+'T3-4'!D9)/4</f>
        <v>4148.5750000000007</v>
      </c>
      <c r="E9" s="51">
        <f>('T3-1'!E9+'T3-2'!E9+'T3-3'!E9+'T3-4'!E9)/4</f>
        <v>6107.7174999999997</v>
      </c>
    </row>
    <row r="10" spans="1:5" s="11" customFormat="1" ht="24" customHeight="1" x14ac:dyDescent="0.35">
      <c r="A10" s="10" t="s">
        <v>11</v>
      </c>
      <c r="B10" s="10"/>
      <c r="C10" s="51">
        <f t="shared" si="0"/>
        <v>3474.7200000000003</v>
      </c>
      <c r="D10" s="51">
        <f>('T3-1'!D10+'T3-2'!D10+'T3-3'!D10+'T3-4'!D10)/4</f>
        <v>1716.05</v>
      </c>
      <c r="E10" s="51">
        <f>('T3-1'!E10+'T3-2'!E10+'T3-3'!E10+'T3-4'!E10)/4</f>
        <v>1758.67</v>
      </c>
    </row>
    <row r="11" spans="1:5" ht="24" customHeight="1" x14ac:dyDescent="0.35">
      <c r="A11" s="10"/>
      <c r="B11" s="10" t="s">
        <v>12</v>
      </c>
      <c r="C11" s="51"/>
      <c r="D11" s="51"/>
      <c r="E11" s="51"/>
    </row>
    <row r="12" spans="1:5" ht="24" customHeight="1" x14ac:dyDescent="0.35">
      <c r="A12" s="12" t="s">
        <v>13</v>
      </c>
      <c r="B12" s="12"/>
      <c r="C12" s="51">
        <f t="shared" si="0"/>
        <v>5590.5499999999993</v>
      </c>
      <c r="D12" s="51">
        <f>('T3-1'!D12+'T3-2'!D12+'T3-3'!D12+'T3-4'!D12)/4</f>
        <v>844.875</v>
      </c>
      <c r="E12" s="51">
        <f>('T3-1'!E12+'T3-2'!E12+'T3-3'!E12+'T3-4'!E12)/4</f>
        <v>4745.6749999999993</v>
      </c>
    </row>
    <row r="13" spans="1:5" ht="24" customHeight="1" x14ac:dyDescent="0.35">
      <c r="A13" s="10" t="s">
        <v>14</v>
      </c>
      <c r="B13" s="10"/>
      <c r="C13" s="51">
        <f t="shared" si="0"/>
        <v>41355.794999999998</v>
      </c>
      <c r="D13" s="51">
        <f>('T3-1'!D13+'T3-2'!D13+'T3-3'!D13+'T3-4'!D13)/4</f>
        <v>16062.96</v>
      </c>
      <c r="E13" s="51">
        <f>('T3-1'!E13+'T3-2'!E13+'T3-3'!E13+'T3-4'!E13)/4</f>
        <v>25292.834999999999</v>
      </c>
    </row>
    <row r="14" spans="1:5" ht="24" customHeight="1" x14ac:dyDescent="0.35">
      <c r="A14" s="10" t="s">
        <v>15</v>
      </c>
      <c r="B14" s="10"/>
      <c r="C14" s="51">
        <f t="shared" si="0"/>
        <v>185378.96749999997</v>
      </c>
      <c r="D14" s="51">
        <f>('T3-1'!D14+'T3-2'!D14+'T3-3'!D14+'T3-4'!D14)/4</f>
        <v>106309.825</v>
      </c>
      <c r="E14" s="51">
        <f>('T3-1'!E14+'T3-2'!E14+'T3-3'!E14+'T3-4'!E14)/4</f>
        <v>79069.142499999987</v>
      </c>
    </row>
    <row r="15" spans="1:5" ht="24" customHeight="1" x14ac:dyDescent="0.35">
      <c r="B15" s="12" t="s">
        <v>16</v>
      </c>
      <c r="C15" s="51"/>
      <c r="D15" s="51"/>
      <c r="E15" s="51"/>
    </row>
    <row r="16" spans="1:5" ht="24" customHeight="1" x14ac:dyDescent="0.35">
      <c r="A16" s="10" t="s">
        <v>17</v>
      </c>
      <c r="B16" s="10"/>
      <c r="C16" s="51">
        <f t="shared" si="0"/>
        <v>11248.779999999999</v>
      </c>
      <c r="D16" s="51">
        <f>('T3-1'!D16+'T3-2'!D16+'T3-3'!D16+'T3-4'!D16)/4</f>
        <v>7796.6274999999996</v>
      </c>
      <c r="E16" s="51">
        <f>('T3-1'!E16+'T3-2'!E16+'T3-3'!E16+'T3-4'!E16)/4</f>
        <v>3452.1524999999997</v>
      </c>
    </row>
    <row r="17" spans="1:8" ht="24" customHeight="1" x14ac:dyDescent="0.35">
      <c r="B17" s="12" t="s">
        <v>18</v>
      </c>
      <c r="C17" s="51"/>
      <c r="D17" s="51"/>
      <c r="E17" s="51"/>
      <c r="H17" s="13"/>
    </row>
    <row r="18" spans="1:8" ht="24" customHeight="1" x14ac:dyDescent="0.35">
      <c r="A18" s="10" t="s">
        <v>19</v>
      </c>
      <c r="B18" s="10"/>
      <c r="C18" s="51">
        <f t="shared" si="0"/>
        <v>5934.8675000000003</v>
      </c>
      <c r="D18" s="51">
        <f>('T3-1'!D18+'T3-2'!D18+'T3-3'!D18+'T3-4'!D18)/4</f>
        <v>5630.06</v>
      </c>
      <c r="E18" s="51">
        <f>('T3-1'!E18+'T3-2'!E18+'T3-3'!E18+'T3-4'!E18)/4</f>
        <v>304.8075</v>
      </c>
    </row>
    <row r="19" spans="1:8" ht="24" customHeight="1" x14ac:dyDescent="0.35">
      <c r="B19" s="12" t="s">
        <v>20</v>
      </c>
      <c r="C19" s="51"/>
      <c r="D19" s="51"/>
      <c r="E19" s="51"/>
    </row>
    <row r="20" spans="1:8" ht="24" customHeight="1" x14ac:dyDescent="0.35">
      <c r="A20" s="12" t="s">
        <v>21</v>
      </c>
      <c r="B20" s="12"/>
      <c r="C20" s="51">
        <f t="shared" si="0"/>
        <v>35431.19</v>
      </c>
      <c r="D20" s="51">
        <f>('T3-1'!D20+'T3-2'!D20+'T3-3'!D20+'T3-4'!D20)/4</f>
        <v>17899.18</v>
      </c>
      <c r="E20" s="51">
        <f>('T3-1'!E20+'T3-2'!E20+'T3-3'!E20+'T3-4'!E20)/4</f>
        <v>17532.010000000002</v>
      </c>
    </row>
    <row r="21" spans="1:8" ht="24" customHeight="1" x14ac:dyDescent="0.35">
      <c r="B21" s="12" t="s">
        <v>22</v>
      </c>
      <c r="C21" s="51"/>
      <c r="D21" s="51"/>
      <c r="E21" s="51"/>
    </row>
    <row r="22" spans="1:8" ht="24" customHeight="1" x14ac:dyDescent="0.35">
      <c r="A22" s="14" t="s">
        <v>23</v>
      </c>
      <c r="B22" s="14"/>
      <c r="C22" s="51">
        <f t="shared" si="0"/>
        <v>0</v>
      </c>
      <c r="D22" s="51">
        <f>('T3-1'!D22+'T3-2'!D22+'T3-3'!D22+'T3-4'!D22)/4</f>
        <v>0</v>
      </c>
      <c r="E22" s="51">
        <f>('T3-1'!E22+'T3-2'!E22+'T3-3'!E22+'T3-4'!E22)/4</f>
        <v>0</v>
      </c>
    </row>
    <row r="23" spans="1:8" ht="24.95" customHeight="1" x14ac:dyDescent="0.35">
      <c r="A23" s="2"/>
      <c r="B23" s="2"/>
      <c r="C23" s="69" t="s">
        <v>24</v>
      </c>
      <c r="D23" s="69"/>
      <c r="E23" s="69"/>
    </row>
    <row r="24" spans="1:8" s="8" customFormat="1" ht="24.95" customHeight="1" x14ac:dyDescent="0.5">
      <c r="A24" s="69" t="s">
        <v>7</v>
      </c>
      <c r="B24" s="69"/>
      <c r="C24" s="15">
        <f>+C5/$C$5*100</f>
        <v>100</v>
      </c>
      <c r="D24" s="15">
        <f>+D5/$D$5*100</f>
        <v>100</v>
      </c>
      <c r="E24" s="15">
        <f>+E5/$E$5*100</f>
        <v>100</v>
      </c>
      <c r="F24" s="42">
        <f>SUM(F26:F39)</f>
        <v>100</v>
      </c>
      <c r="G24" s="42">
        <f>SUM(G26:G39)</f>
        <v>100.00000000000001</v>
      </c>
      <c r="H24" s="42">
        <f>SUM(H26:H39)</f>
        <v>99.999999999999986</v>
      </c>
    </row>
    <row r="25" spans="1:8" s="8" customFormat="1" ht="1.5" customHeight="1" x14ac:dyDescent="0.5">
      <c r="A25" s="9"/>
      <c r="B25" s="9"/>
      <c r="C25" s="15"/>
      <c r="D25" s="15"/>
      <c r="E25" s="15"/>
    </row>
    <row r="26" spans="1:8" s="11" customFormat="1" ht="24" customHeight="1" x14ac:dyDescent="0.5">
      <c r="A26" s="10" t="s">
        <v>8</v>
      </c>
      <c r="B26" s="10"/>
      <c r="C26" s="16">
        <f t="shared" ref="C26:C41" si="1">+C7/$C$5*100</f>
        <v>1.5916314563446936</v>
      </c>
      <c r="D26" s="16">
        <f t="shared" ref="D26:D41" si="2">+D7/$D$5*100</f>
        <v>2.3412510320540942</v>
      </c>
      <c r="E26" s="16">
        <f t="shared" ref="E26:E41" si="3">+E7/$E$5*100</f>
        <v>0.707397710549586</v>
      </c>
      <c r="F26" s="41">
        <f>ROUND(C26,1)</f>
        <v>1.6</v>
      </c>
      <c r="G26" s="41">
        <f>ROUND(D26,1)</f>
        <v>2.2999999999999998</v>
      </c>
      <c r="H26" s="41">
        <f>ROUND(E26,1)</f>
        <v>0.7</v>
      </c>
    </row>
    <row r="27" spans="1:8" s="11" customFormat="1" ht="24" customHeight="1" x14ac:dyDescent="0.5">
      <c r="B27" s="12" t="s">
        <v>25</v>
      </c>
      <c r="C27" s="16"/>
      <c r="D27" s="16"/>
      <c r="E27" s="16"/>
      <c r="G27" s="42"/>
      <c r="H27" s="42"/>
    </row>
    <row r="28" spans="1:8" s="11" customFormat="1" ht="24" customHeight="1" x14ac:dyDescent="0.5">
      <c r="A28" s="12" t="s">
        <v>10</v>
      </c>
      <c r="B28" s="12"/>
      <c r="C28" s="16">
        <f t="shared" si="1"/>
        <v>3.3793185916686141</v>
      </c>
      <c r="D28" s="16">
        <f t="shared" si="2"/>
        <v>2.5257110576078499</v>
      </c>
      <c r="E28" s="16">
        <f t="shared" si="3"/>
        <v>4.3862141047255978</v>
      </c>
      <c r="F28" s="41">
        <f t="shared" ref="F28:H29" si="4">ROUND(C28,1)</f>
        <v>3.4</v>
      </c>
      <c r="G28" s="41">
        <f t="shared" si="4"/>
        <v>2.5</v>
      </c>
      <c r="H28" s="41">
        <f t="shared" si="4"/>
        <v>4.4000000000000004</v>
      </c>
    </row>
    <row r="29" spans="1:8" s="11" customFormat="1" ht="24" customHeight="1" x14ac:dyDescent="0.5">
      <c r="A29" s="10" t="s">
        <v>11</v>
      </c>
      <c r="B29" s="10"/>
      <c r="C29" s="16">
        <f t="shared" si="1"/>
        <v>1.1448762695528398</v>
      </c>
      <c r="D29" s="16">
        <v>1.1000000000000001</v>
      </c>
      <c r="E29" s="16">
        <v>1.2</v>
      </c>
      <c r="F29" s="41">
        <f t="shared" si="4"/>
        <v>1.1000000000000001</v>
      </c>
      <c r="G29" s="41">
        <f t="shared" si="4"/>
        <v>1.1000000000000001</v>
      </c>
      <c r="H29" s="41">
        <f t="shared" si="4"/>
        <v>1.2</v>
      </c>
    </row>
    <row r="30" spans="1:8" ht="24" customHeight="1" x14ac:dyDescent="0.35">
      <c r="B30" s="12" t="s">
        <v>12</v>
      </c>
      <c r="C30" s="16"/>
      <c r="D30" s="16"/>
      <c r="E30" s="16"/>
      <c r="G30" s="42"/>
      <c r="H30" s="42"/>
    </row>
    <row r="31" spans="1:8" ht="24" customHeight="1" x14ac:dyDescent="0.35">
      <c r="A31" s="12" t="s">
        <v>13</v>
      </c>
      <c r="B31" s="12"/>
      <c r="C31" s="16">
        <f t="shared" si="1"/>
        <v>1.8420154800238946</v>
      </c>
      <c r="D31" s="16">
        <f t="shared" si="2"/>
        <v>0.51437183365286443</v>
      </c>
      <c r="E31" s="16">
        <f t="shared" si="3"/>
        <v>3.4080729210942797</v>
      </c>
      <c r="F31" s="41">
        <f t="shared" ref="F31:H33" si="5">ROUND(C31,1)</f>
        <v>1.8</v>
      </c>
      <c r="G31" s="41">
        <f t="shared" si="5"/>
        <v>0.5</v>
      </c>
      <c r="H31" s="41">
        <f t="shared" si="5"/>
        <v>3.4</v>
      </c>
    </row>
    <row r="32" spans="1:8" ht="24" customHeight="1" x14ac:dyDescent="0.35">
      <c r="A32" s="10" t="s">
        <v>14</v>
      </c>
      <c r="B32" s="10"/>
      <c r="C32" s="16">
        <f t="shared" si="1"/>
        <v>13.626211120318176</v>
      </c>
      <c r="D32" s="16">
        <f t="shared" si="2"/>
        <v>9.779356933383772</v>
      </c>
      <c r="E32" s="16">
        <f t="shared" si="3"/>
        <v>18.163870484431747</v>
      </c>
      <c r="F32" s="41">
        <f t="shared" si="5"/>
        <v>13.6</v>
      </c>
      <c r="G32" s="41">
        <f t="shared" si="5"/>
        <v>9.8000000000000007</v>
      </c>
      <c r="H32" s="41">
        <f t="shared" si="5"/>
        <v>18.2</v>
      </c>
    </row>
    <row r="33" spans="1:8" ht="24" customHeight="1" x14ac:dyDescent="0.35">
      <c r="A33" s="10" t="s">
        <v>15</v>
      </c>
      <c r="B33" s="10"/>
      <c r="C33" s="16">
        <f t="shared" si="1"/>
        <v>61.08002393429026</v>
      </c>
      <c r="D33" s="16">
        <f t="shared" si="2"/>
        <v>64.722923060293084</v>
      </c>
      <c r="E33" s="16">
        <f t="shared" si="3"/>
        <v>56.782945197131042</v>
      </c>
      <c r="F33" s="41">
        <f t="shared" si="5"/>
        <v>61.1</v>
      </c>
      <c r="G33" s="41">
        <f>ROUND(D33,1)</f>
        <v>64.7</v>
      </c>
      <c r="H33" s="41">
        <f t="shared" si="5"/>
        <v>56.8</v>
      </c>
    </row>
    <row r="34" spans="1:8" ht="24" customHeight="1" x14ac:dyDescent="0.35">
      <c r="B34" s="12" t="s">
        <v>16</v>
      </c>
      <c r="C34" s="16"/>
      <c r="D34" s="16"/>
      <c r="E34" s="16"/>
      <c r="G34" s="42"/>
      <c r="H34" s="42"/>
    </row>
    <row r="35" spans="1:8" ht="24" customHeight="1" x14ac:dyDescent="0.35">
      <c r="A35" s="10" t="s">
        <v>17</v>
      </c>
      <c r="B35" s="10"/>
      <c r="C35" s="16">
        <f t="shared" si="1"/>
        <v>3.7063306635989632</v>
      </c>
      <c r="D35" s="16">
        <v>4.8</v>
      </c>
      <c r="E35" s="16">
        <f t="shared" si="3"/>
        <v>2.4791388906189153</v>
      </c>
      <c r="F35" s="41">
        <f>ROUND(C35,1)</f>
        <v>3.7</v>
      </c>
      <c r="G35" s="41">
        <f>ROUND(D35,1)</f>
        <v>4.8</v>
      </c>
      <c r="H35" s="41">
        <f>ROUND(E35,1)</f>
        <v>2.5</v>
      </c>
    </row>
    <row r="36" spans="1:8" ht="24" customHeight="1" x14ac:dyDescent="0.35">
      <c r="B36" s="12" t="s">
        <v>26</v>
      </c>
      <c r="C36" s="16"/>
      <c r="D36" s="16"/>
      <c r="E36" s="16"/>
      <c r="G36" s="42"/>
      <c r="H36" s="42"/>
    </row>
    <row r="37" spans="1:8" ht="24" customHeight="1" x14ac:dyDescent="0.35">
      <c r="A37" s="10" t="s">
        <v>19</v>
      </c>
      <c r="B37" s="10"/>
      <c r="C37" s="16">
        <f t="shared" si="1"/>
        <v>1.9554637391474388</v>
      </c>
      <c r="D37" s="16">
        <f t="shared" si="2"/>
        <v>3.4276600512213586</v>
      </c>
      <c r="E37" s="16">
        <f t="shared" si="3"/>
        <v>0.21889534932258209</v>
      </c>
      <c r="F37" s="41">
        <f>ROUND(C37,1)</f>
        <v>2</v>
      </c>
      <c r="G37" s="41">
        <f>ROUND(D37,1)</f>
        <v>3.4</v>
      </c>
      <c r="H37" s="41">
        <f>ROUND(E37,1)</f>
        <v>0.2</v>
      </c>
    </row>
    <row r="38" spans="1:8" ht="24" customHeight="1" x14ac:dyDescent="0.35">
      <c r="B38" s="12" t="s">
        <v>20</v>
      </c>
      <c r="C38" s="16"/>
      <c r="D38" s="16"/>
      <c r="E38" s="16"/>
      <c r="G38" s="42"/>
      <c r="H38" s="42"/>
    </row>
    <row r="39" spans="1:8" ht="24" customHeight="1" x14ac:dyDescent="0.35">
      <c r="A39" s="12" t="s">
        <v>21</v>
      </c>
      <c r="B39" s="12"/>
      <c r="C39" s="16">
        <f t="shared" si="1"/>
        <v>11.674128745055107</v>
      </c>
      <c r="D39" s="16">
        <f t="shared" si="2"/>
        <v>10.89727360554245</v>
      </c>
      <c r="E39" s="16">
        <f>+E20/$E$5*100</f>
        <v>12.590488925886021</v>
      </c>
      <c r="F39" s="41">
        <f>ROUND(C39,1)</f>
        <v>11.7</v>
      </c>
      <c r="G39" s="41">
        <f>ROUND(D39,1)</f>
        <v>10.9</v>
      </c>
      <c r="H39" s="41">
        <f>ROUND(E39,1)</f>
        <v>12.6</v>
      </c>
    </row>
    <row r="40" spans="1:8" ht="24" customHeight="1" x14ac:dyDescent="0.35">
      <c r="B40" s="12" t="s">
        <v>22</v>
      </c>
      <c r="C40" s="16"/>
      <c r="D40" s="16"/>
      <c r="E40" s="16"/>
    </row>
    <row r="41" spans="1:8" ht="24" customHeight="1" x14ac:dyDescent="0.35">
      <c r="A41" s="17" t="s">
        <v>23</v>
      </c>
      <c r="B41" s="17"/>
      <c r="C41" s="63">
        <f t="shared" si="1"/>
        <v>0</v>
      </c>
      <c r="D41" s="63">
        <f t="shared" si="2"/>
        <v>0</v>
      </c>
      <c r="E41" s="63">
        <f t="shared" si="3"/>
        <v>0</v>
      </c>
    </row>
    <row r="42" spans="1:8" s="20" customFormat="1" ht="6.75" customHeight="1" x14ac:dyDescent="0.35">
      <c r="A42" s="20" t="s">
        <v>28</v>
      </c>
      <c r="B42" s="21"/>
      <c r="F42" s="22"/>
      <c r="G42" s="22"/>
    </row>
    <row r="43" spans="1:8" s="23" customFormat="1" ht="30.75" customHeight="1" x14ac:dyDescent="0.5">
      <c r="A43" s="5"/>
    </row>
    <row r="44" spans="1:8" ht="24" customHeight="1" x14ac:dyDescent="0.35"/>
    <row r="45" spans="1:8" ht="24" customHeight="1" x14ac:dyDescent="0.35"/>
    <row r="46" spans="1:8" s="1" customFormat="1" ht="24" customHeight="1" x14ac:dyDescent="0.35">
      <c r="C46" s="2"/>
      <c r="D46" s="2"/>
      <c r="E46" s="2"/>
      <c r="F46" s="2"/>
      <c r="G46" s="2"/>
    </row>
    <row r="47" spans="1:8" s="1" customFormat="1" ht="24" customHeight="1" x14ac:dyDescent="0.35">
      <c r="C47" s="2"/>
      <c r="D47" s="2"/>
      <c r="E47" s="2"/>
      <c r="F47" s="2"/>
      <c r="G47" s="2"/>
    </row>
    <row r="48" spans="1:8" s="1" customFormat="1" ht="24" customHeight="1" x14ac:dyDescent="0.35">
      <c r="C48" s="2"/>
      <c r="D48" s="2"/>
      <c r="E48" s="2"/>
      <c r="F48" s="2"/>
      <c r="G48" s="2"/>
    </row>
    <row r="49" spans="3:7" s="1" customFormat="1" ht="24" customHeight="1" x14ac:dyDescent="0.35">
      <c r="C49" s="2"/>
      <c r="D49" s="2"/>
      <c r="E49" s="2"/>
      <c r="F49" s="2"/>
      <c r="G49" s="2"/>
    </row>
    <row r="50" spans="3:7" s="1" customFormat="1" ht="24" customHeight="1" x14ac:dyDescent="0.35">
      <c r="C50" s="2"/>
      <c r="D50" s="2"/>
      <c r="E50" s="2"/>
      <c r="F50" s="2"/>
      <c r="G50" s="2"/>
    </row>
    <row r="51" spans="3:7" s="1" customFormat="1" ht="24" customHeight="1" x14ac:dyDescent="0.35">
      <c r="C51" s="2"/>
      <c r="D51" s="2"/>
      <c r="E51" s="2"/>
      <c r="F51" s="2"/>
      <c r="G51" s="2"/>
    </row>
    <row r="52" spans="3:7" s="1" customFormat="1" ht="24" customHeight="1" x14ac:dyDescent="0.35">
      <c r="C52" s="2"/>
      <c r="D52" s="2"/>
      <c r="E52" s="2"/>
      <c r="F52" s="2"/>
      <c r="G52" s="2"/>
    </row>
    <row r="53" spans="3:7" s="1" customFormat="1" ht="24" customHeight="1" x14ac:dyDescent="0.35">
      <c r="C53" s="2"/>
      <c r="D53" s="2"/>
      <c r="E53" s="2"/>
      <c r="F53" s="2"/>
      <c r="G53" s="2"/>
    </row>
  </sheetData>
  <mergeCells count="7">
    <mergeCell ref="C23:E23"/>
    <mergeCell ref="A24:B24"/>
    <mergeCell ref="A1:E1"/>
    <mergeCell ref="B2:E2"/>
    <mergeCell ref="A3:B3"/>
    <mergeCell ref="C4:E4"/>
    <mergeCell ref="A5:B5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T3-1</vt:lpstr>
      <vt:lpstr>T3-2</vt:lpstr>
      <vt:lpstr>T3-3</vt:lpstr>
      <vt:lpstr>T3-4</vt:lpstr>
      <vt:lpstr>All</vt:lpstr>
      <vt:lpstr>All!Print_Area</vt:lpstr>
      <vt:lpstr>'T3-1'!Print_Area</vt:lpstr>
      <vt:lpstr>'T3-2'!Print_Area</vt:lpstr>
      <vt:lpstr>'T3-3'!Print_Area</vt:lpstr>
      <vt:lpstr>'T3-4'!Print_Area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NSO</cp:lastModifiedBy>
  <dcterms:created xsi:type="dcterms:W3CDTF">2020-02-14T08:10:44Z</dcterms:created>
  <dcterms:modified xsi:type="dcterms:W3CDTF">2022-04-21T09:14:03Z</dcterms:modified>
</cp:coreProperties>
</file>