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นครศรีธรรมราช\สมุดสถิติประจำปี\2564\04สุขภาพ\"/>
    </mc:Choice>
  </mc:AlternateContent>
  <xr:revisionPtr revIDLastSave="0" documentId="8_{AE12CB9C-F885-4B24-BD6C-E383B5C5E9DB}" xr6:coauthVersionLast="47" xr6:coauthVersionMax="47" xr10:uidLastSave="{00000000-0000-0000-0000-000000000000}"/>
  <bookViews>
    <workbookView xWindow="-108" yWindow="-108" windowWidth="23256" windowHeight="12456" xr2:uid="{EF824A23-BCBD-46FB-A9E8-2C655D07A24B}"/>
  </bookViews>
  <sheets>
    <sheet name="T-5.3" sheetId="1" r:id="rId1"/>
  </sheets>
  <definedNames>
    <definedName name="_xlnm.Print_Area" localSheetId="0">'T-5.3'!$A$1:$T$28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4" i="1" l="1"/>
  <c r="L24" i="1"/>
  <c r="K24" i="1"/>
  <c r="J24" i="1"/>
  <c r="P24" i="1" s="1"/>
  <c r="I24" i="1"/>
  <c r="O24" i="1" s="1"/>
  <c r="H24" i="1"/>
  <c r="N24" i="1" s="1"/>
  <c r="P23" i="1"/>
  <c r="O23" i="1"/>
  <c r="N23" i="1"/>
  <c r="M23" i="1"/>
  <c r="L23" i="1"/>
  <c r="K23" i="1"/>
  <c r="P22" i="1"/>
  <c r="O22" i="1"/>
  <c r="N22" i="1"/>
  <c r="M22" i="1"/>
  <c r="L22" i="1"/>
  <c r="K22" i="1"/>
  <c r="P21" i="1"/>
  <c r="O21" i="1"/>
  <c r="N21" i="1"/>
  <c r="M21" i="1"/>
  <c r="L21" i="1"/>
  <c r="K21" i="1"/>
  <c r="P20" i="1"/>
  <c r="O20" i="1"/>
  <c r="N20" i="1"/>
  <c r="M20" i="1"/>
  <c r="L20" i="1"/>
  <c r="K20" i="1"/>
  <c r="P19" i="1"/>
  <c r="O19" i="1"/>
  <c r="N19" i="1"/>
  <c r="M19" i="1"/>
  <c r="L19" i="1"/>
  <c r="K19" i="1"/>
  <c r="P18" i="1"/>
  <c r="O18" i="1"/>
  <c r="N18" i="1"/>
  <c r="M18" i="1"/>
  <c r="L18" i="1"/>
  <c r="K18" i="1"/>
  <c r="P17" i="1"/>
  <c r="O17" i="1"/>
  <c r="N17" i="1"/>
  <c r="M17" i="1"/>
  <c r="L17" i="1"/>
  <c r="K17" i="1"/>
  <c r="P16" i="1"/>
  <c r="O16" i="1"/>
  <c r="N16" i="1"/>
  <c r="M16" i="1"/>
  <c r="L16" i="1"/>
  <c r="K16" i="1"/>
  <c r="P15" i="1"/>
  <c r="O15" i="1"/>
  <c r="N15" i="1"/>
  <c r="M15" i="1"/>
  <c r="L15" i="1"/>
  <c r="K15" i="1"/>
  <c r="P13" i="1"/>
  <c r="O13" i="1"/>
  <c r="N13" i="1"/>
  <c r="M13" i="1"/>
  <c r="L13" i="1"/>
  <c r="K13" i="1"/>
  <c r="P11" i="1"/>
  <c r="O11" i="1"/>
  <c r="N11" i="1"/>
  <c r="M11" i="1"/>
  <c r="L11" i="1"/>
  <c r="K11" i="1"/>
  <c r="P10" i="1"/>
  <c r="O10" i="1"/>
  <c r="N10" i="1"/>
  <c r="M10" i="1"/>
  <c r="L10" i="1"/>
  <c r="K10" i="1"/>
</calcChain>
</file>

<file path=xl/sharedStrings.xml><?xml version="1.0" encoding="utf-8"?>
<sst xmlns="http://schemas.openxmlformats.org/spreadsheetml/2006/main" count="70" uniqueCount="49">
  <si>
    <t>การตาย จำแนกตามสาเหตุที่สำคัญ และเพศ พ.ศ. 2563 - 2564</t>
  </si>
  <si>
    <t>Deaths by Leading Causes of Death and Sex: 2020 - 2021</t>
  </si>
  <si>
    <t>สาเหตุตาย</t>
  </si>
  <si>
    <t>การตาย</t>
  </si>
  <si>
    <t>อัตราตายต่อประชากร 100,000 คน</t>
  </si>
  <si>
    <t>Causes of Death</t>
  </si>
  <si>
    <t>Deaths</t>
  </si>
  <si>
    <t>Death rate per 100,000 population</t>
  </si>
  <si>
    <t>2563 (2020)</t>
  </si>
  <si>
    <t>2564 (2021)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</si>
  <si>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</si>
  <si>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</si>
  <si>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</si>
  <si>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</si>
  <si>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</si>
  <si>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</si>
  <si>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</si>
  <si>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มะเร็ง และเนื้องอกทุกชนิด</t>
  </si>
  <si>
    <t>Malignant neoplasm, all forms</t>
  </si>
  <si>
    <t>Accident, event of undetermined intent,</t>
  </si>
  <si>
    <t>อุบัติเหตุ เหตุการณ์ที่ไม่สามารถระบุเจตนาและ</t>
  </si>
  <si>
    <t xml:space="preserve">  supplementary factors related to causes </t>
  </si>
  <si>
    <t>ปัจจัยเสริมที่มีความสัมพันธ์กับสาเหตุการตาย</t>
  </si>
  <si>
    <t xml:space="preserve">  of martality</t>
  </si>
  <si>
    <t>ความดันเลือดสูง และโรคหลอดเลือดในสมอง</t>
  </si>
  <si>
    <t>Hypertension and cerebrovascular disease</t>
  </si>
  <si>
    <t>โรคหัวใจ</t>
  </si>
  <si>
    <t>Disease of the heart</t>
  </si>
  <si>
    <t>ปอดอักเสบและโรคอื่นๆ ของปอด</t>
  </si>
  <si>
    <t>Pneumonia and other disease of lung</t>
  </si>
  <si>
    <t>ไตอักเสบ กลุ่มอาการของไตพิการ และไตพิการ</t>
  </si>
  <si>
    <t>Nephritis, nephrotic syndrome and nephrosis</t>
  </si>
  <si>
    <t>โรคเกี่ยวกับตับและตับอ่อน</t>
  </si>
  <si>
    <t>Disease of liver and pancrease</t>
  </si>
  <si>
    <t>การฆ่าตัวตาย ถูกฆ่าตาย</t>
  </si>
  <si>
    <t>Suicide, homicide</t>
  </si>
  <si>
    <t>เบาหวาน</t>
  </si>
  <si>
    <t>Diabetes mellitus</t>
  </si>
  <si>
    <t>วัณโรคทุกชนิด</t>
  </si>
  <si>
    <t>Tuberculosis, all forms</t>
  </si>
  <si>
    <t>โรคภูมิคุ้มกันบกพร่องเนื่องจากไวรัส</t>
  </si>
  <si>
    <t>Human immunodeficieney virus (HIV) disease</t>
  </si>
  <si>
    <t>อื่น ๆ</t>
  </si>
  <si>
    <t>Others</t>
  </si>
  <si>
    <t xml:space="preserve">        ที่มา:   </t>
  </si>
  <si>
    <t>สำนักงานสาธารณสุขจังหวัดนครศรีธรรมราช</t>
  </si>
  <si>
    <t xml:space="preserve"> Source:  Nakhon Si Thammarat Provincial Health Office </t>
  </si>
  <si>
    <t>ตาราง 5.3</t>
  </si>
  <si>
    <t>Table 5.3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</si>
</sst>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.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164" fontId="1" fillId="0" borderId="13" xfId="1" applyNumberFormat="1" applyFont="1" applyBorder="1" applyAlignment="1">
      <alignment horizontal="right"/>
    </xf>
    <xf numFmtId="2" fontId="1" fillId="0" borderId="13" xfId="0" applyNumberFormat="1" applyFont="1" applyBorder="1" applyAlignment="1">
      <alignment horizontal="right"/>
    </xf>
    <xf numFmtId="2" fontId="1" fillId="0" borderId="8" xfId="0" applyNumberFormat="1" applyFont="1" applyBorder="1" applyAlignment="1">
      <alignment horizontal="right"/>
    </xf>
    <xf numFmtId="43" fontId="1" fillId="0" borderId="8" xfId="0" applyNumberFormat="1" applyFont="1" applyBorder="1" applyAlignment="1">
      <alignment horizontal="right"/>
    </xf>
    <xf numFmtId="43" fontId="1" fillId="0" borderId="13" xfId="0" applyNumberFormat="1" applyFont="1" applyBorder="1" applyAlignment="1">
      <alignment horizontal="right"/>
    </xf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7" fillId="0" borderId="13" xfId="1" applyNumberFormat="1" applyFont="1" applyBorder="1" applyAlignment="1">
      <alignment horizontal="right"/>
    </xf>
    <xf numFmtId="0" fontId="7" fillId="0" borderId="13" xfId="0" applyFont="1" applyBorder="1" applyAlignment="1">
      <alignment horizontal="right"/>
    </xf>
    <xf numFmtId="2" fontId="7" fillId="0" borderId="13" xfId="0" applyNumberFormat="1" applyFont="1" applyBorder="1" applyAlignment="1">
      <alignment horizontal="right"/>
    </xf>
    <xf numFmtId="2" fontId="7" fillId="0" borderId="8" xfId="0" applyNumberFormat="1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0" fontId="4" fillId="0" borderId="0" xfId="0" applyFont="1" applyAlignment="1">
      <alignment horizontal="left"/>
    </xf>
    <xf numFmtId="0" fontId="8" fillId="0" borderId="13" xfId="0" applyFont="1" applyBorder="1" applyAlignment="1">
      <alignment horizontal="right"/>
    </xf>
    <xf numFmtId="0" fontId="4" fillId="0" borderId="8" xfId="0" applyFont="1" applyBorder="1" applyAlignment="1">
      <alignment horizontal="left"/>
    </xf>
    <xf numFmtId="3" fontId="7" fillId="0" borderId="13" xfId="0" applyNumberFormat="1" applyFont="1" applyBorder="1" applyAlignment="1">
      <alignment horizontal="right" wrapText="1"/>
    </xf>
    <xf numFmtId="0" fontId="4" fillId="0" borderId="6" xfId="0" quotePrefix="1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43" fontId="4" fillId="0" borderId="12" xfId="0" applyNumberFormat="1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0" xfId="0" quotePrefix="1" applyFont="1" applyAlignment="1">
      <alignment horizontal="left"/>
    </xf>
    <xf numFmtId="43" fontId="4" fillId="0" borderId="0" xfId="0" applyNumberFormat="1" applyFont="1" applyAlignment="1">
      <alignment horizontal="left"/>
    </xf>
    <xf numFmtId="164" fontId="4" fillId="0" borderId="0" xfId="0" applyNumberFormat="1" applyFont="1"/>
    <xf numFmtId="0" fontId="7" fillId="0" borderId="0" xfId="0" applyFont="1"/>
    <xf numFmtId="43" fontId="7" fillId="0" borderId="8" xfId="0" applyNumberFormat="1" applyFont="1" applyBorder="1" applyAlignment="1">
      <alignment horizontal="right"/>
    </xf>
    <xf numFmtId="43" fontId="7" fillId="0" borderId="13" xfId="0" applyNumberFormat="1" applyFont="1" applyBorder="1" applyAlignment="1">
      <alignment horizontal="right"/>
    </xf>
    <xf numFmtId="0" fontId="1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257E6702-F8F2-46F7-96CE-2DB36841D8BB}"/>
            </a:ext>
          </a:extLst>
        </xdr:cNvPr>
        <xdr:cNvSpPr txBox="1">
          <a:spLocks noChangeArrowheads="1"/>
        </xdr:cNvSpPr>
      </xdr:nvSpPr>
      <xdr:spPr bwMode="auto">
        <a:xfrm>
          <a:off x="9151620" y="560832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BEF840CA-EF0A-46A9-AC58-8637A1C0745A}"/>
            </a:ext>
          </a:extLst>
        </xdr:cNvPr>
        <xdr:cNvSpPr txBox="1">
          <a:spLocks noChangeArrowheads="1"/>
        </xdr:cNvSpPr>
      </xdr:nvSpPr>
      <xdr:spPr bwMode="auto">
        <a:xfrm>
          <a:off x="9151620" y="560832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54B10C45-6A8D-4004-8A0F-E186104F70DC}"/>
            </a:ext>
          </a:extLst>
        </xdr:cNvPr>
        <xdr:cNvSpPr txBox="1">
          <a:spLocks noChangeArrowheads="1"/>
        </xdr:cNvSpPr>
      </xdr:nvSpPr>
      <xdr:spPr bwMode="auto">
        <a:xfrm>
          <a:off x="9151620" y="560832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ABCAF94C-100A-4559-AAC7-E77331355737}"/>
            </a:ext>
          </a:extLst>
        </xdr:cNvPr>
        <xdr:cNvSpPr txBox="1">
          <a:spLocks noChangeArrowheads="1"/>
        </xdr:cNvSpPr>
      </xdr:nvSpPr>
      <xdr:spPr bwMode="auto">
        <a:xfrm>
          <a:off x="9151620" y="560832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7CB62-2F79-4E45-A4DF-C3DE2EEDF34B}">
  <dimension ref="A1:R28"/>
  <sheetViews>
    <sheetView showGridLines="0" tabSelected="1" workbookViewId="0">
      <selection activeCell="B3" sqref="B3"/>
    </sheetView>
  </sheetViews>
  <sheetFormatPr defaultColWidth="9.125" defaultRowHeight="18" x14ac:dyDescent="0.35"/>
  <cols>
    <col min="1" max="1" width="1.75" style="56" customWidth="1"/>
    <col min="2" max="2" width="5.875" style="56" customWidth="1"/>
    <col min="3" max="3" width="4.125" style="56" customWidth="1"/>
    <col min="4" max="4" width="19.875" style="56" customWidth="1"/>
    <col min="5" max="5" width="7.875" style="56" customWidth="1"/>
    <col min="6" max="7" width="6.375" style="56" customWidth="1"/>
    <col min="8" max="8" width="7.25" style="56" customWidth="1"/>
    <col min="9" max="13" width="6.375" style="56" customWidth="1"/>
    <col min="14" max="14" width="7.75" style="56" customWidth="1"/>
    <col min="15" max="15" width="7.625" style="56" customWidth="1"/>
    <col min="16" max="16" width="7.375" style="56" customWidth="1"/>
    <col min="17" max="17" width="0.375" style="56" customWidth="1"/>
    <col min="18" max="18" width="33.375" style="56" customWidth="1"/>
    <col min="19" max="19" width="2.25" style="56" customWidth="1"/>
    <col min="20" max="20" width="4.375" style="56" customWidth="1"/>
    <col min="21" max="21" width="9" style="56" customWidth="1"/>
    <col min="22" max="16384" width="9.125" style="56"/>
  </cols>
  <sheetData>
    <row r="1" spans="1:18" s="1" customFormat="1" x14ac:dyDescent="0.35">
      <c r="B1" s="1" t="s">
        <v>47</v>
      </c>
      <c r="C1" s="59"/>
      <c r="D1" s="1" t="s">
        <v>0</v>
      </c>
    </row>
    <row r="2" spans="1:18" s="2" customFormat="1" x14ac:dyDescent="0.35">
      <c r="B2" s="1" t="s">
        <v>48</v>
      </c>
      <c r="C2" s="59"/>
      <c r="D2" s="1" t="s">
        <v>1</v>
      </c>
    </row>
    <row r="3" spans="1:18" s="3" customFormat="1" ht="6" customHeight="1" x14ac:dyDescent="0.35">
      <c r="C3" s="4"/>
    </row>
    <row r="4" spans="1:18" s="11" customFormat="1" ht="15.6" x14ac:dyDescent="0.3">
      <c r="A4" s="5" t="s">
        <v>2</v>
      </c>
      <c r="B4" s="5"/>
      <c r="C4" s="5"/>
      <c r="D4" s="6"/>
      <c r="E4" s="7" t="s">
        <v>3</v>
      </c>
      <c r="F4" s="8"/>
      <c r="G4" s="8"/>
      <c r="H4" s="8"/>
      <c r="I4" s="8"/>
      <c r="J4" s="9"/>
      <c r="K4" s="7" t="s">
        <v>4</v>
      </c>
      <c r="L4" s="8"/>
      <c r="M4" s="8"/>
      <c r="N4" s="8"/>
      <c r="O4" s="8"/>
      <c r="P4" s="9"/>
      <c r="Q4" s="10" t="s">
        <v>5</v>
      </c>
      <c r="R4" s="5"/>
    </row>
    <row r="5" spans="1:18" s="11" customFormat="1" ht="15.6" x14ac:dyDescent="0.3">
      <c r="A5" s="12"/>
      <c r="B5" s="12"/>
      <c r="C5" s="12"/>
      <c r="D5" s="13"/>
      <c r="E5" s="14" t="s">
        <v>6</v>
      </c>
      <c r="F5" s="15"/>
      <c r="G5" s="15"/>
      <c r="H5" s="15"/>
      <c r="I5" s="15"/>
      <c r="J5" s="16"/>
      <c r="K5" s="14" t="s">
        <v>7</v>
      </c>
      <c r="L5" s="15"/>
      <c r="M5" s="15"/>
      <c r="N5" s="15"/>
      <c r="O5" s="15"/>
      <c r="P5" s="16"/>
      <c r="Q5" s="17"/>
      <c r="R5" s="12"/>
    </row>
    <row r="6" spans="1:18" s="11" customFormat="1" ht="15.6" x14ac:dyDescent="0.3">
      <c r="A6" s="12"/>
      <c r="B6" s="12"/>
      <c r="C6" s="12"/>
      <c r="D6" s="13"/>
      <c r="E6" s="18" t="s">
        <v>8</v>
      </c>
      <c r="F6" s="19"/>
      <c r="G6" s="20"/>
      <c r="H6" s="18" t="s">
        <v>9</v>
      </c>
      <c r="I6" s="19"/>
      <c r="J6" s="20"/>
      <c r="K6" s="18" t="s">
        <v>8</v>
      </c>
      <c r="L6" s="19"/>
      <c r="M6" s="20"/>
      <c r="N6" s="18" t="s">
        <v>9</v>
      </c>
      <c r="O6" s="19"/>
      <c r="P6" s="20"/>
      <c r="Q6" s="17"/>
      <c r="R6" s="12"/>
    </row>
    <row r="7" spans="1:18" s="11" customFormat="1" ht="15.6" x14ac:dyDescent="0.3">
      <c r="A7" s="12"/>
      <c r="B7" s="12"/>
      <c r="C7" s="12"/>
      <c r="D7" s="13"/>
      <c r="E7" s="21" t="s">
        <v>10</v>
      </c>
      <c r="F7" s="21" t="s">
        <v>11</v>
      </c>
      <c r="G7" s="21" t="s">
        <v>12</v>
      </c>
      <c r="H7" s="21" t="s">
        <v>10</v>
      </c>
      <c r="I7" s="21" t="s">
        <v>11</v>
      </c>
      <c r="J7" s="21" t="s">
        <v>12</v>
      </c>
      <c r="K7" s="21" t="s">
        <v>10</v>
      </c>
      <c r="L7" s="21" t="s">
        <v>11</v>
      </c>
      <c r="M7" s="21" t="s">
        <v>12</v>
      </c>
      <c r="N7" s="21" t="s">
        <v>10</v>
      </c>
      <c r="O7" s="21" t="s">
        <v>11</v>
      </c>
      <c r="P7" s="21" t="s">
        <v>12</v>
      </c>
      <c r="Q7" s="17"/>
      <c r="R7" s="12"/>
    </row>
    <row r="8" spans="1:18" s="11" customFormat="1" ht="15.6" x14ac:dyDescent="0.3">
      <c r="A8" s="15"/>
      <c r="B8" s="15"/>
      <c r="C8" s="15"/>
      <c r="D8" s="16"/>
      <c r="E8" s="22" t="s">
        <v>13</v>
      </c>
      <c r="F8" s="22" t="s">
        <v>14</v>
      </c>
      <c r="G8" s="22" t="s">
        <v>15</v>
      </c>
      <c r="H8" s="22" t="s">
        <v>13</v>
      </c>
      <c r="I8" s="22" t="s">
        <v>14</v>
      </c>
      <c r="J8" s="22" t="s">
        <v>15</v>
      </c>
      <c r="K8" s="22" t="s">
        <v>13</v>
      </c>
      <c r="L8" s="22" t="s">
        <v>14</v>
      </c>
      <c r="M8" s="22" t="s">
        <v>15</v>
      </c>
      <c r="N8" s="22" t="s">
        <v>13</v>
      </c>
      <c r="O8" s="22" t="s">
        <v>14</v>
      </c>
      <c r="P8" s="22" t="s">
        <v>15</v>
      </c>
      <c r="Q8" s="14"/>
      <c r="R8" s="15"/>
    </row>
    <row r="9" spans="1:18" s="11" customFormat="1" ht="3" customHeight="1" x14ac:dyDescent="0.3">
      <c r="A9" s="23"/>
      <c r="B9" s="23"/>
      <c r="C9" s="23"/>
      <c r="D9" s="24"/>
      <c r="E9" s="25"/>
      <c r="F9" s="25"/>
      <c r="G9" s="25"/>
      <c r="H9" s="25"/>
      <c r="I9" s="25"/>
      <c r="J9" s="25"/>
      <c r="K9" s="25"/>
      <c r="L9" s="25"/>
      <c r="M9" s="25"/>
      <c r="N9" s="25"/>
      <c r="O9" s="26"/>
      <c r="P9" s="26"/>
      <c r="Q9" s="27"/>
      <c r="R9" s="23"/>
    </row>
    <row r="10" spans="1:18" s="11" customFormat="1" ht="24.75" customHeight="1" x14ac:dyDescent="0.35">
      <c r="A10" s="28" t="s">
        <v>16</v>
      </c>
      <c r="B10" s="28"/>
      <c r="C10" s="28"/>
      <c r="D10" s="28"/>
      <c r="E10" s="29">
        <v>10420</v>
      </c>
      <c r="F10" s="29">
        <v>5865</v>
      </c>
      <c r="G10" s="29">
        <v>4555</v>
      </c>
      <c r="H10" s="29">
        <v>11257</v>
      </c>
      <c r="I10" s="29">
        <v>6298</v>
      </c>
      <c r="J10" s="29">
        <v>4959</v>
      </c>
      <c r="K10" s="30">
        <f>(E10*100000)/1561927</f>
        <v>667.12464795089659</v>
      </c>
      <c r="L10" s="31">
        <f>(F10*100000)/771735</f>
        <v>759.97589846255516</v>
      </c>
      <c r="M10" s="31">
        <f>(G10*100000)/790192</f>
        <v>576.44218114078603</v>
      </c>
      <c r="N10" s="32">
        <f>(H10*100000)/1550721</f>
        <v>725.92039444877571</v>
      </c>
      <c r="O10" s="33">
        <f>(I10*100000)/765370</f>
        <v>822.86998445196446</v>
      </c>
      <c r="P10" s="33">
        <f>(J10*100000)/785351</f>
        <v>631.43740824166514</v>
      </c>
      <c r="Q10" s="34"/>
      <c r="R10" s="35" t="s">
        <v>13</v>
      </c>
    </row>
    <row r="11" spans="1:18" s="11" customFormat="1" ht="21" customHeight="1" x14ac:dyDescent="0.35">
      <c r="A11" s="36" t="s">
        <v>17</v>
      </c>
      <c r="B11" s="36"/>
      <c r="C11" s="36"/>
      <c r="D11" s="36"/>
      <c r="E11" s="37">
        <v>1487</v>
      </c>
      <c r="F11" s="38">
        <v>848</v>
      </c>
      <c r="G11" s="38">
        <v>639</v>
      </c>
      <c r="H11" s="37">
        <v>1522</v>
      </c>
      <c r="I11" s="38">
        <v>905</v>
      </c>
      <c r="J11" s="38">
        <v>617</v>
      </c>
      <c r="K11" s="39">
        <f t="shared" ref="K11:K24" si="0">(E11*100000)/1561927</f>
        <v>95.202912812186483</v>
      </c>
      <c r="L11" s="40">
        <f t="shared" ref="L11:L24" si="1">(F11*100000)/771735</f>
        <v>109.88227824317933</v>
      </c>
      <c r="M11" s="41">
        <f t="shared" ref="M11:M24" si="2">(G11*100000)/790192</f>
        <v>80.86642233786219</v>
      </c>
      <c r="N11" s="57">
        <f t="shared" ref="N11:N24" si="3">(H11*100000)/1550721</f>
        <v>98.147893786180745</v>
      </c>
      <c r="O11" s="58">
        <f t="shared" ref="O11:O24" si="4">(I11*100000)/765370</f>
        <v>118.24346394554267</v>
      </c>
      <c r="P11" s="58">
        <f t="shared" ref="P11:P24" si="5">(J11*100000)/785351</f>
        <v>78.563597677980923</v>
      </c>
      <c r="Q11" s="34"/>
      <c r="R11" s="42" t="s">
        <v>18</v>
      </c>
    </row>
    <row r="12" spans="1:18" s="11" customFormat="1" ht="21" customHeight="1" x14ac:dyDescent="0.35">
      <c r="C12" s="42"/>
      <c r="D12" s="42"/>
      <c r="E12" s="43"/>
      <c r="F12" s="43"/>
      <c r="G12" s="43"/>
      <c r="H12" s="38"/>
      <c r="I12" s="38"/>
      <c r="J12" s="38"/>
      <c r="K12" s="38"/>
      <c r="L12" s="41"/>
      <c r="M12" s="41"/>
      <c r="N12" s="57"/>
      <c r="O12" s="58"/>
      <c r="P12" s="58"/>
      <c r="Q12" s="44"/>
      <c r="R12" s="42" t="s">
        <v>19</v>
      </c>
    </row>
    <row r="13" spans="1:18" s="11" customFormat="1" ht="21" customHeight="1" x14ac:dyDescent="0.35">
      <c r="A13" s="42" t="s">
        <v>20</v>
      </c>
      <c r="B13" s="42"/>
      <c r="C13" s="42"/>
      <c r="D13" s="42"/>
      <c r="E13" s="38">
        <v>307</v>
      </c>
      <c r="F13" s="38">
        <v>234</v>
      </c>
      <c r="G13" s="38">
        <v>73</v>
      </c>
      <c r="H13" s="38">
        <v>271</v>
      </c>
      <c r="I13" s="38">
        <v>210</v>
      </c>
      <c r="J13" s="38">
        <v>61</v>
      </c>
      <c r="K13" s="38">
        <f t="shared" si="0"/>
        <v>19.655207957862306</v>
      </c>
      <c r="L13" s="41">
        <f t="shared" si="1"/>
        <v>30.321289043518824</v>
      </c>
      <c r="M13" s="41">
        <f t="shared" si="2"/>
        <v>9.2382610808512364</v>
      </c>
      <c r="N13" s="57">
        <f t="shared" si="3"/>
        <v>17.475741929076861</v>
      </c>
      <c r="O13" s="58">
        <f t="shared" si="4"/>
        <v>27.437709865816533</v>
      </c>
      <c r="P13" s="58">
        <f t="shared" si="5"/>
        <v>7.7672276472558126</v>
      </c>
      <c r="Q13" s="44"/>
      <c r="R13" s="42" t="s">
        <v>21</v>
      </c>
    </row>
    <row r="14" spans="1:18" s="11" customFormat="1" ht="21" customHeight="1" x14ac:dyDescent="0.35">
      <c r="A14" s="42"/>
      <c r="B14" s="42" t="s">
        <v>22</v>
      </c>
      <c r="C14" s="42"/>
      <c r="D14" s="42"/>
      <c r="E14" s="43"/>
      <c r="F14" s="43"/>
      <c r="G14" s="43"/>
      <c r="H14" s="38"/>
      <c r="I14" s="38"/>
      <c r="J14" s="38"/>
      <c r="K14" s="38"/>
      <c r="L14" s="41"/>
      <c r="M14" s="41"/>
      <c r="N14" s="57"/>
      <c r="O14" s="58"/>
      <c r="P14" s="58"/>
      <c r="Q14" s="44"/>
      <c r="R14" s="42" t="s">
        <v>23</v>
      </c>
    </row>
    <row r="15" spans="1:18" s="11" customFormat="1" ht="21" customHeight="1" x14ac:dyDescent="0.35">
      <c r="A15" s="42" t="s">
        <v>24</v>
      </c>
      <c r="B15" s="42"/>
      <c r="C15" s="42"/>
      <c r="D15" s="42"/>
      <c r="E15" s="38">
        <v>876</v>
      </c>
      <c r="F15" s="38">
        <v>472</v>
      </c>
      <c r="G15" s="38">
        <v>404</v>
      </c>
      <c r="H15" s="38">
        <v>852</v>
      </c>
      <c r="I15" s="38">
        <v>467</v>
      </c>
      <c r="J15" s="38">
        <v>385</v>
      </c>
      <c r="K15" s="38">
        <f t="shared" si="0"/>
        <v>56.084567332532188</v>
      </c>
      <c r="L15" s="41">
        <f t="shared" si="1"/>
        <v>61.160890720260191</v>
      </c>
      <c r="M15" s="41">
        <f t="shared" si="2"/>
        <v>51.126814748820543</v>
      </c>
      <c r="N15" s="57">
        <f t="shared" si="3"/>
        <v>54.942184957835742</v>
      </c>
      <c r="O15" s="58">
        <f t="shared" si="4"/>
        <v>61.016240511125339</v>
      </c>
      <c r="P15" s="58">
        <f t="shared" si="5"/>
        <v>49.022666298253903</v>
      </c>
      <c r="Q15" s="44"/>
      <c r="R15" s="42" t="s">
        <v>25</v>
      </c>
    </row>
    <row r="16" spans="1:18" s="11" customFormat="1" ht="21" customHeight="1" x14ac:dyDescent="0.35">
      <c r="A16" s="42" t="s">
        <v>26</v>
      </c>
      <c r="B16" s="42"/>
      <c r="C16" s="42"/>
      <c r="D16" s="42"/>
      <c r="E16" s="38">
        <v>826</v>
      </c>
      <c r="F16" s="38">
        <v>473</v>
      </c>
      <c r="G16" s="38">
        <v>353</v>
      </c>
      <c r="H16" s="38">
        <v>845</v>
      </c>
      <c r="I16" s="38">
        <v>508</v>
      </c>
      <c r="J16" s="38">
        <v>337</v>
      </c>
      <c r="K16" s="38">
        <f t="shared" si="0"/>
        <v>52.883393398026925</v>
      </c>
      <c r="L16" s="41">
        <f t="shared" si="1"/>
        <v>61.290468878565832</v>
      </c>
      <c r="M16" s="41">
        <f t="shared" si="2"/>
        <v>44.672687144390224</v>
      </c>
      <c r="N16" s="57">
        <f t="shared" si="3"/>
        <v>54.490782029778408</v>
      </c>
      <c r="O16" s="58">
        <f t="shared" si="4"/>
        <v>66.37312672302285</v>
      </c>
      <c r="P16" s="58">
        <f t="shared" si="5"/>
        <v>42.910749461069003</v>
      </c>
      <c r="Q16" s="44"/>
      <c r="R16" s="42" t="s">
        <v>27</v>
      </c>
    </row>
    <row r="17" spans="1:18" s="11" customFormat="1" ht="21" customHeight="1" x14ac:dyDescent="0.35">
      <c r="A17" s="42" t="s">
        <v>28</v>
      </c>
      <c r="B17" s="42"/>
      <c r="C17" s="42"/>
      <c r="D17" s="42"/>
      <c r="E17" s="38">
        <v>714</v>
      </c>
      <c r="F17" s="38">
        <v>514</v>
      </c>
      <c r="G17" s="38">
        <v>200</v>
      </c>
      <c r="H17" s="38">
        <v>749</v>
      </c>
      <c r="I17" s="38">
        <v>494</v>
      </c>
      <c r="J17" s="38">
        <v>255</v>
      </c>
      <c r="K17" s="38">
        <f t="shared" si="0"/>
        <v>45.712763784735138</v>
      </c>
      <c r="L17" s="41">
        <f t="shared" si="1"/>
        <v>66.603173369096908</v>
      </c>
      <c r="M17" s="40">
        <f t="shared" si="2"/>
        <v>25.310304331099278</v>
      </c>
      <c r="N17" s="57">
        <f t="shared" si="3"/>
        <v>48.300113302134939</v>
      </c>
      <c r="O17" s="58">
        <f t="shared" si="4"/>
        <v>64.543946065301753</v>
      </c>
      <c r="P17" s="58">
        <f t="shared" si="5"/>
        <v>32.469558197544792</v>
      </c>
      <c r="Q17" s="44"/>
      <c r="R17" s="42" t="s">
        <v>29</v>
      </c>
    </row>
    <row r="18" spans="1:18" s="11" customFormat="1" ht="21" customHeight="1" x14ac:dyDescent="0.35">
      <c r="A18" s="42" t="s">
        <v>30</v>
      </c>
      <c r="B18" s="42"/>
      <c r="C18" s="42"/>
      <c r="D18" s="42"/>
      <c r="E18" s="38">
        <v>2</v>
      </c>
      <c r="F18" s="38">
        <v>0</v>
      </c>
      <c r="G18" s="38">
        <v>2</v>
      </c>
      <c r="H18" s="38">
        <v>0</v>
      </c>
      <c r="I18" s="38">
        <v>0</v>
      </c>
      <c r="J18" s="38">
        <v>0</v>
      </c>
      <c r="K18" s="39">
        <f t="shared" si="0"/>
        <v>0.12804695738021046</v>
      </c>
      <c r="L18" s="41">
        <f t="shared" si="1"/>
        <v>0</v>
      </c>
      <c r="M18" s="40">
        <f t="shared" si="2"/>
        <v>0.25310304331099276</v>
      </c>
      <c r="N18" s="57">
        <f t="shared" si="3"/>
        <v>0</v>
      </c>
      <c r="O18" s="58">
        <f t="shared" si="4"/>
        <v>0</v>
      </c>
      <c r="P18" s="58">
        <f t="shared" si="5"/>
        <v>0</v>
      </c>
      <c r="Q18" s="44"/>
      <c r="R18" s="42" t="s">
        <v>31</v>
      </c>
    </row>
    <row r="19" spans="1:18" s="11" customFormat="1" ht="21" customHeight="1" x14ac:dyDescent="0.35">
      <c r="A19" s="42" t="s">
        <v>32</v>
      </c>
      <c r="B19" s="42"/>
      <c r="C19" s="42"/>
      <c r="D19" s="42"/>
      <c r="E19" s="38">
        <v>134</v>
      </c>
      <c r="F19" s="38">
        <v>100</v>
      </c>
      <c r="G19" s="38">
        <v>34</v>
      </c>
      <c r="H19" s="38">
        <v>128</v>
      </c>
      <c r="I19" s="38">
        <v>94</v>
      </c>
      <c r="J19" s="38">
        <v>34</v>
      </c>
      <c r="K19" s="39">
        <f t="shared" si="0"/>
        <v>8.5791461444741017</v>
      </c>
      <c r="L19" s="41">
        <f t="shared" si="1"/>
        <v>12.9578158305636</v>
      </c>
      <c r="M19" s="40">
        <f t="shared" si="2"/>
        <v>4.3027517362868775</v>
      </c>
      <c r="N19" s="57">
        <f t="shared" si="3"/>
        <v>8.2542249701912844</v>
      </c>
      <c r="O19" s="58">
        <f t="shared" si="4"/>
        <v>12.281641558984543</v>
      </c>
      <c r="P19" s="58">
        <f t="shared" si="5"/>
        <v>4.3292744263393059</v>
      </c>
      <c r="Q19" s="44"/>
      <c r="R19" s="42" t="s">
        <v>33</v>
      </c>
    </row>
    <row r="20" spans="1:18" s="11" customFormat="1" ht="21" customHeight="1" x14ac:dyDescent="0.35">
      <c r="A20" s="42" t="s">
        <v>34</v>
      </c>
      <c r="B20" s="42"/>
      <c r="C20" s="42"/>
      <c r="D20" s="42"/>
      <c r="E20" s="38">
        <v>178</v>
      </c>
      <c r="F20" s="38">
        <v>142</v>
      </c>
      <c r="G20" s="38">
        <v>36</v>
      </c>
      <c r="H20" s="38">
        <v>149</v>
      </c>
      <c r="I20" s="38">
        <v>123</v>
      </c>
      <c r="J20" s="38">
        <v>26</v>
      </c>
      <c r="K20" s="38">
        <f t="shared" si="0"/>
        <v>11.396179206838731</v>
      </c>
      <c r="L20" s="41">
        <f t="shared" si="1"/>
        <v>18.400098479400313</v>
      </c>
      <c r="M20" s="41">
        <f t="shared" si="2"/>
        <v>4.5558547795978699</v>
      </c>
      <c r="N20" s="57">
        <f t="shared" si="3"/>
        <v>9.6084337543632934</v>
      </c>
      <c r="O20" s="58">
        <f t="shared" si="4"/>
        <v>16.070658635692542</v>
      </c>
      <c r="P20" s="58">
        <f t="shared" si="5"/>
        <v>3.3106216201418222</v>
      </c>
      <c r="Q20" s="44"/>
      <c r="R20" s="42" t="s">
        <v>35</v>
      </c>
    </row>
    <row r="21" spans="1:18" s="11" customFormat="1" ht="21" customHeight="1" x14ac:dyDescent="0.35">
      <c r="A21" s="42" t="s">
        <v>36</v>
      </c>
      <c r="B21" s="42"/>
      <c r="C21" s="42"/>
      <c r="D21" s="42"/>
      <c r="E21" s="38">
        <v>209</v>
      </c>
      <c r="F21" s="38">
        <v>89</v>
      </c>
      <c r="G21" s="38">
        <v>120</v>
      </c>
      <c r="H21" s="38">
        <v>218</v>
      </c>
      <c r="I21" s="38">
        <v>84</v>
      </c>
      <c r="J21" s="38">
        <v>134</v>
      </c>
      <c r="K21" s="38">
        <f t="shared" si="0"/>
        <v>13.380907046231995</v>
      </c>
      <c r="L21" s="41">
        <f t="shared" si="1"/>
        <v>11.532456089201604</v>
      </c>
      <c r="M21" s="41">
        <f t="shared" si="2"/>
        <v>15.186182598659567</v>
      </c>
      <c r="N21" s="57">
        <f t="shared" si="3"/>
        <v>14.057976902357032</v>
      </c>
      <c r="O21" s="58">
        <f t="shared" si="4"/>
        <v>10.975083946326613</v>
      </c>
      <c r="P21" s="58">
        <f t="shared" si="5"/>
        <v>17.06243450380785</v>
      </c>
      <c r="Q21" s="44"/>
      <c r="R21" s="42" t="s">
        <v>37</v>
      </c>
    </row>
    <row r="22" spans="1:18" s="11" customFormat="1" ht="21" customHeight="1" x14ac:dyDescent="0.35">
      <c r="A22" s="42" t="s">
        <v>38</v>
      </c>
      <c r="B22" s="42"/>
      <c r="C22" s="42"/>
      <c r="D22" s="42"/>
      <c r="E22" s="38">
        <v>101</v>
      </c>
      <c r="F22" s="38">
        <v>81</v>
      </c>
      <c r="G22" s="38">
        <v>20</v>
      </c>
      <c r="H22" s="38">
        <v>72</v>
      </c>
      <c r="I22" s="38">
        <v>53</v>
      </c>
      <c r="J22" s="38">
        <v>19</v>
      </c>
      <c r="K22" s="39">
        <f t="shared" si="0"/>
        <v>6.4663713477006288</v>
      </c>
      <c r="L22" s="40">
        <f t="shared" si="1"/>
        <v>10.495830822756517</v>
      </c>
      <c r="M22" s="40">
        <f t="shared" si="2"/>
        <v>2.5310304331099278</v>
      </c>
      <c r="N22" s="57">
        <f t="shared" si="3"/>
        <v>4.6430015457325977</v>
      </c>
      <c r="O22" s="58">
        <f t="shared" si="4"/>
        <v>6.9247553470870296</v>
      </c>
      <c r="P22" s="58">
        <f t="shared" si="5"/>
        <v>2.4193004147190238</v>
      </c>
      <c r="Q22" s="44"/>
      <c r="R22" s="42" t="s">
        <v>39</v>
      </c>
    </row>
    <row r="23" spans="1:18" s="11" customFormat="1" ht="21" customHeight="1" x14ac:dyDescent="0.35">
      <c r="A23" s="42" t="s">
        <v>40</v>
      </c>
      <c r="B23" s="42"/>
      <c r="C23" s="42"/>
      <c r="D23" s="42"/>
      <c r="E23" s="38">
        <v>53</v>
      </c>
      <c r="F23" s="38">
        <v>38</v>
      </c>
      <c r="G23" s="38">
        <v>15</v>
      </c>
      <c r="H23" s="38">
        <v>56</v>
      </c>
      <c r="I23" s="38">
        <v>38</v>
      </c>
      <c r="J23" s="38">
        <v>18</v>
      </c>
      <c r="K23" s="39">
        <f t="shared" si="0"/>
        <v>3.3932443705755775</v>
      </c>
      <c r="L23" s="40">
        <f t="shared" si="1"/>
        <v>4.9239700156141684</v>
      </c>
      <c r="M23" s="40">
        <f t="shared" si="2"/>
        <v>1.8982728248324459</v>
      </c>
      <c r="N23" s="57">
        <f t="shared" si="3"/>
        <v>3.6112234244586872</v>
      </c>
      <c r="O23" s="58">
        <f t="shared" si="4"/>
        <v>4.9649189281001345</v>
      </c>
      <c r="P23" s="58">
        <f t="shared" si="5"/>
        <v>2.2919688139443384</v>
      </c>
      <c r="Q23" s="44"/>
      <c r="R23" s="42" t="s">
        <v>41</v>
      </c>
    </row>
    <row r="24" spans="1:18" s="11" customFormat="1" ht="21" customHeight="1" x14ac:dyDescent="0.35">
      <c r="A24" s="42" t="s">
        <v>42</v>
      </c>
      <c r="B24" s="42"/>
      <c r="C24" s="42"/>
      <c r="D24" s="42"/>
      <c r="E24" s="45">
        <v>5533</v>
      </c>
      <c r="F24" s="45">
        <v>2874</v>
      </c>
      <c r="G24" s="45">
        <v>2659</v>
      </c>
      <c r="H24" s="45">
        <f>H10-H11-H13-H15-H16-H17-H18-H19-H20-H21-H22-H23</f>
        <v>6395</v>
      </c>
      <c r="I24" s="45">
        <f t="shared" ref="I24:J24" si="6">I10-I11-I13-I15-I16-I17-I18-I19-I20-I21-I22-I23</f>
        <v>3322</v>
      </c>
      <c r="J24" s="45">
        <f t="shared" si="6"/>
        <v>3073</v>
      </c>
      <c r="K24" s="38">
        <f t="shared" si="0"/>
        <v>354.24190759235228</v>
      </c>
      <c r="L24" s="40">
        <f t="shared" si="1"/>
        <v>372.40762697039787</v>
      </c>
      <c r="M24" s="40">
        <f t="shared" si="2"/>
        <v>336.50049608196491</v>
      </c>
      <c r="N24" s="57">
        <f t="shared" si="3"/>
        <v>412.38881784666614</v>
      </c>
      <c r="O24" s="58">
        <f t="shared" si="4"/>
        <v>434.0384389249644</v>
      </c>
      <c r="P24" s="58">
        <f t="shared" si="5"/>
        <v>391.29000918060842</v>
      </c>
      <c r="Q24" s="44"/>
      <c r="R24" s="42" t="s">
        <v>43</v>
      </c>
    </row>
    <row r="25" spans="1:18" s="11" customFormat="1" ht="3" customHeight="1" x14ac:dyDescent="0.3">
      <c r="A25" s="46"/>
      <c r="B25" s="47"/>
      <c r="C25" s="47"/>
      <c r="D25" s="48"/>
      <c r="E25" s="49"/>
      <c r="F25" s="49"/>
      <c r="G25" s="49"/>
      <c r="H25" s="50"/>
      <c r="I25" s="49"/>
      <c r="J25" s="49"/>
      <c r="K25" s="49"/>
      <c r="L25" s="49"/>
      <c r="M25" s="49"/>
      <c r="N25" s="51"/>
      <c r="O25" s="51"/>
      <c r="P25" s="51"/>
      <c r="Q25" s="52"/>
      <c r="R25" s="47"/>
    </row>
    <row r="26" spans="1:18" s="11" customFormat="1" ht="3" customHeight="1" x14ac:dyDescent="0.3">
      <c r="A26" s="53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54"/>
      <c r="O26" s="54"/>
      <c r="P26" s="54"/>
      <c r="Q26" s="42"/>
      <c r="R26" s="42"/>
    </row>
    <row r="27" spans="1:18" s="11" customFormat="1" ht="17.25" customHeight="1" x14ac:dyDescent="0.3">
      <c r="A27" s="42" t="s">
        <v>44</v>
      </c>
      <c r="C27" s="42" t="s">
        <v>45</v>
      </c>
      <c r="D27" s="42"/>
      <c r="K27" s="11" t="s">
        <v>46</v>
      </c>
    </row>
    <row r="28" spans="1:18" s="11" customFormat="1" ht="18" customHeight="1" x14ac:dyDescent="0.3">
      <c r="H28" s="55"/>
      <c r="I28" s="55"/>
      <c r="J28" s="55"/>
    </row>
  </sheetData>
  <mergeCells count="12">
    <mergeCell ref="A10:D10"/>
    <mergeCell ref="A11:D11"/>
    <mergeCell ref="A4:D8"/>
    <mergeCell ref="E4:J4"/>
    <mergeCell ref="K4:P4"/>
    <mergeCell ref="Q4:R8"/>
    <mergeCell ref="E5:J5"/>
    <mergeCell ref="K5:P5"/>
    <mergeCell ref="E6:G6"/>
    <mergeCell ref="H6:J6"/>
    <mergeCell ref="K6:M6"/>
    <mergeCell ref="N6:P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T-5.3</vt:lpstr>
      <vt:lpstr>'T-5.3'!Print_Area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2022-08-24T03:20:12Z</dcterms:created>
  <dcterms:modified xsi:type="dcterms:W3CDTF">2022-08-24T03:22:36Z</dcterms:modified>
</cp:coreProperties>
</file>