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3" sheetId="1" r:id="rId1"/>
  </sheets>
  <definedNames>
    <definedName name="_xlnm.Print_Area" localSheetId="0">ตารางที่3!$A$1:$D$27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P25" i="1"/>
  <c r="N25" i="1"/>
  <c r="J25" i="1"/>
  <c r="H25" i="1"/>
  <c r="G25" i="1"/>
  <c r="F25" i="1"/>
  <c r="D25" i="1"/>
  <c r="L25" i="1" s="1"/>
  <c r="C25" i="1"/>
  <c r="O25" i="1" s="1"/>
  <c r="B25" i="1"/>
  <c r="L24" i="1"/>
  <c r="H24" i="1"/>
  <c r="G24" i="1"/>
  <c r="F24" i="1"/>
  <c r="D24" i="1"/>
  <c r="P24" i="1" s="1"/>
  <c r="C24" i="1"/>
  <c r="K24" i="1" s="1"/>
  <c r="B24" i="1"/>
  <c r="N24" i="1" s="1"/>
  <c r="P23" i="1"/>
  <c r="N23" i="1"/>
  <c r="H23" i="1"/>
  <c r="G23" i="1"/>
  <c r="F23" i="1"/>
  <c r="J23" i="1" s="1"/>
  <c r="D23" i="1"/>
  <c r="L23" i="1" s="1"/>
  <c r="C23" i="1"/>
  <c r="O23" i="1" s="1"/>
  <c r="B23" i="1"/>
  <c r="L22" i="1"/>
  <c r="H22" i="1"/>
  <c r="G22" i="1"/>
  <c r="F22" i="1"/>
  <c r="D22" i="1"/>
  <c r="P22" i="1" s="1"/>
  <c r="C22" i="1"/>
  <c r="O22" i="1" s="1"/>
  <c r="B22" i="1"/>
  <c r="N22" i="1" s="1"/>
  <c r="P21" i="1"/>
  <c r="N21" i="1"/>
  <c r="H21" i="1"/>
  <c r="G21" i="1"/>
  <c r="F21" i="1"/>
  <c r="J21" i="1" s="1"/>
  <c r="D21" i="1"/>
  <c r="L21" i="1" s="1"/>
  <c r="C21" i="1"/>
  <c r="O21" i="1" s="1"/>
  <c r="B21" i="1"/>
  <c r="H20" i="1"/>
  <c r="L20" i="1" s="1"/>
  <c r="G20" i="1"/>
  <c r="F20" i="1"/>
  <c r="D20" i="1"/>
  <c r="P20" i="1" s="1"/>
  <c r="C20" i="1"/>
  <c r="O20" i="1" s="1"/>
  <c r="B20" i="1"/>
  <c r="N20" i="1" s="1"/>
  <c r="P19" i="1"/>
  <c r="N19" i="1"/>
  <c r="H19" i="1"/>
  <c r="G19" i="1"/>
  <c r="F19" i="1"/>
  <c r="J19" i="1" s="1"/>
  <c r="D19" i="1"/>
  <c r="L19" i="1" s="1"/>
  <c r="C19" i="1"/>
  <c r="O19" i="1" s="1"/>
  <c r="B19" i="1"/>
  <c r="L18" i="1"/>
  <c r="H18" i="1"/>
  <c r="G18" i="1"/>
  <c r="F18" i="1"/>
  <c r="D18" i="1"/>
  <c r="P18" i="1" s="1"/>
  <c r="C18" i="1"/>
  <c r="K18" i="1" s="1"/>
  <c r="B18" i="1"/>
  <c r="N18" i="1" s="1"/>
  <c r="P17" i="1"/>
  <c r="N17" i="1"/>
  <c r="H17" i="1"/>
  <c r="G17" i="1"/>
  <c r="F17" i="1"/>
  <c r="J17" i="1" s="1"/>
  <c r="D17" i="1"/>
  <c r="L17" i="1" s="1"/>
  <c r="C17" i="1"/>
  <c r="O17" i="1" s="1"/>
  <c r="B17" i="1"/>
  <c r="P16" i="1" l="1"/>
  <c r="N16" i="1"/>
  <c r="O16" i="1"/>
  <c r="K17" i="1"/>
  <c r="K19" i="1"/>
  <c r="K21" i="1"/>
  <c r="K23" i="1"/>
  <c r="K25" i="1"/>
  <c r="O18" i="1"/>
  <c r="O24" i="1"/>
  <c r="J18" i="1"/>
  <c r="J20" i="1"/>
  <c r="J22" i="1"/>
  <c r="J24" i="1"/>
  <c r="K20" i="1"/>
  <c r="K22" i="1"/>
</calcChain>
</file>

<file path=xl/sharedStrings.xml><?xml version="1.0" encoding="utf-8"?>
<sst xmlns="http://schemas.openxmlformats.org/spreadsheetml/2006/main" count="35" uniqueCount="19">
  <si>
    <t>ตารางที่ 3  จำนวนและร้อยละของผู้มีงานทำ จำแนกตามอาชีพและเพศ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</si>
  <si>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</si>
  <si>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</si>
  <si>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</si>
  <si>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</si>
  <si>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</si>
  <si>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</si>
  <si>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</si>
  <si>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</si>
  <si>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</si>
  <si>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</si>
  <si>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</si>
  <si>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</si>
  <si>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</si>
  <si>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</si>
  <si>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</si>
  <si>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คนงานซึ่งมิได้จำแนกไว้ในหมวดอื่น</t>
  </si>
  <si>
    <t>-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</si>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</sst>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0" fontId="4" fillId="0" borderId="0" xfId="2" applyFont="1" applyAlignment="1">
      <alignment horizontal="center"/>
    </xf>
    <xf numFmtId="165" fontId="4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quotePrefix="1" applyFont="1" applyAlignment="1">
      <alignment horizontal="left"/>
    </xf>
    <xf numFmtId="165" fontId="5" fillId="0" borderId="0" xfId="1" applyNumberFormat="1" applyFont="1" applyAlignment="1">
      <alignment horizontal="right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0" fontId="5" fillId="0" borderId="0" xfId="2" applyFont="1"/>
    <xf numFmtId="0" fontId="6" fillId="0" borderId="0" xfId="2" applyFont="1"/>
    <xf numFmtId="166" fontId="7" fillId="0" borderId="0" xfId="2" applyNumberFormat="1" applyFont="1" applyAlignment="1">
      <alignment horizontal="right"/>
    </xf>
    <xf numFmtId="166" fontId="3" fillId="0" borderId="0" xfId="2" applyNumberFormat="1" applyFont="1" applyAlignment="1">
      <alignment vertical="center"/>
    </xf>
    <xf numFmtId="166" fontId="8" fillId="0" borderId="0" xfId="2" applyNumberFormat="1" applyFont="1" applyAlignment="1">
      <alignment horizontal="right"/>
    </xf>
    <xf numFmtId="167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167" fontId="6" fillId="0" borderId="0" xfId="2" applyNumberFormat="1" applyFont="1"/>
    <xf numFmtId="166" fontId="6" fillId="2" borderId="0" xfId="2" applyNumberFormat="1" applyFont="1" applyFill="1" applyAlignment="1">
      <alignment vertical="center"/>
    </xf>
    <xf numFmtId="166" fontId="6" fillId="0" borderId="0" xfId="2" applyNumberFormat="1" applyFont="1" applyFill="1" applyAlignment="1">
      <alignment vertical="center"/>
    </xf>
    <xf numFmtId="0" fontId="5" fillId="0" borderId="3" xfId="2" quotePrefix="1" applyFont="1" applyBorder="1" applyAlignment="1">
      <alignment horizontal="left"/>
    </xf>
    <xf numFmtId="166" fontId="8" fillId="0" borderId="3" xfId="2" applyNumberFormat="1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9" fillId="0" borderId="0" xfId="2" applyFont="1"/>
    <xf numFmtId="0" fontId="4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Normal="100" workbookViewId="0"/>
  </sheetViews>
  <sheetFormatPr defaultRowHeight="19.5" x14ac:dyDescent="0.45"/>
  <cols>
    <col min="1" max="1" width="56.7109375" style="20" customWidth="1"/>
    <col min="2" max="4" width="11.85546875" style="20" customWidth="1"/>
    <col min="5" max="16384" width="9.140625" style="20"/>
  </cols>
  <sheetData>
    <row r="1" spans="1:16" s="1" customFormat="1" ht="30" customHeight="1" x14ac:dyDescent="0.55000000000000004">
      <c r="A1" s="1" t="s">
        <v>0</v>
      </c>
    </row>
    <row r="2" spans="1:16" s="3" customFormat="1" ht="13.5" customHeight="1" x14ac:dyDescent="0.45">
      <c r="A2" s="2"/>
      <c r="B2" s="2"/>
      <c r="C2" s="2"/>
      <c r="D2" s="2"/>
    </row>
    <row r="3" spans="1:16" s="6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16" s="3" customFormat="1" ht="24" customHeight="1" x14ac:dyDescent="0.5">
      <c r="A4" s="7"/>
      <c r="C4" s="8" t="s">
        <v>5</v>
      </c>
      <c r="D4" s="9"/>
    </row>
    <row r="5" spans="1:16" s="13" customFormat="1" ht="24" customHeight="1" x14ac:dyDescent="0.5">
      <c r="A5" s="10" t="s">
        <v>6</v>
      </c>
      <c r="B5" s="11">
        <v>527158.15</v>
      </c>
      <c r="C5" s="11">
        <v>284251.78000000003</v>
      </c>
      <c r="D5" s="11">
        <v>242906.37</v>
      </c>
      <c r="E5" s="12"/>
    </row>
    <row r="6" spans="1:16" s="17" customFormat="1" ht="24" customHeight="1" x14ac:dyDescent="0.5">
      <c r="A6" s="14" t="s">
        <v>7</v>
      </c>
      <c r="B6" s="15">
        <v>28121.71</v>
      </c>
      <c r="C6" s="15">
        <v>17613.57</v>
      </c>
      <c r="D6" s="15">
        <v>10508.14</v>
      </c>
      <c r="E6" s="16"/>
    </row>
    <row r="7" spans="1:16" s="17" customFormat="1" ht="24" customHeight="1" x14ac:dyDescent="0.5">
      <c r="A7" s="18" t="s">
        <v>8</v>
      </c>
      <c r="B7" s="15">
        <v>32269.919999999998</v>
      </c>
      <c r="C7" s="15">
        <v>12583.13</v>
      </c>
      <c r="D7" s="15">
        <v>19686.79</v>
      </c>
      <c r="E7" s="16"/>
    </row>
    <row r="8" spans="1:16" s="17" customFormat="1" ht="24" customHeight="1" x14ac:dyDescent="0.5">
      <c r="A8" s="14" t="s">
        <v>9</v>
      </c>
      <c r="B8" s="15">
        <v>31664.52</v>
      </c>
      <c r="C8" s="15">
        <v>19306.32</v>
      </c>
      <c r="D8" s="15">
        <v>12358.19</v>
      </c>
      <c r="E8" s="16"/>
    </row>
    <row r="9" spans="1:16" ht="24" customHeight="1" x14ac:dyDescent="0.5">
      <c r="A9" s="18" t="s">
        <v>10</v>
      </c>
      <c r="B9" s="15">
        <v>29383.03</v>
      </c>
      <c r="C9" s="15">
        <v>10548.32</v>
      </c>
      <c r="D9" s="15">
        <v>18834.71</v>
      </c>
      <c r="E9" s="19"/>
    </row>
    <row r="10" spans="1:16" ht="24" customHeight="1" x14ac:dyDescent="0.5">
      <c r="A10" s="14" t="s">
        <v>11</v>
      </c>
      <c r="B10" s="15">
        <v>99578.69</v>
      </c>
      <c r="C10" s="15">
        <v>45325.71</v>
      </c>
      <c r="D10" s="15">
        <v>54252.98</v>
      </c>
      <c r="E10" s="19"/>
    </row>
    <row r="11" spans="1:16" ht="24" customHeight="1" x14ac:dyDescent="0.5">
      <c r="A11" s="14" t="s">
        <v>12</v>
      </c>
      <c r="B11" s="15">
        <v>42041.09</v>
      </c>
      <c r="C11" s="15">
        <v>25848.77</v>
      </c>
      <c r="D11" s="15">
        <v>16192.32</v>
      </c>
      <c r="E11" s="19"/>
    </row>
    <row r="12" spans="1:16" ht="24" customHeight="1" x14ac:dyDescent="0.5">
      <c r="A12" s="14" t="s">
        <v>13</v>
      </c>
      <c r="B12" s="15">
        <v>65777.58</v>
      </c>
      <c r="C12" s="15">
        <v>46906.17</v>
      </c>
      <c r="D12" s="15">
        <v>18871.41</v>
      </c>
      <c r="E12" s="19"/>
    </row>
    <row r="13" spans="1:16" ht="24" customHeight="1" x14ac:dyDescent="0.5">
      <c r="A13" s="14" t="s">
        <v>14</v>
      </c>
      <c r="B13" s="15">
        <v>143101.64000000001</v>
      </c>
      <c r="C13" s="15">
        <v>76773.119999999995</v>
      </c>
      <c r="D13" s="15">
        <v>66328.509999999995</v>
      </c>
      <c r="E13" s="19"/>
    </row>
    <row r="14" spans="1:16" ht="24" customHeight="1" x14ac:dyDescent="0.5">
      <c r="A14" s="18" t="s">
        <v>15</v>
      </c>
      <c r="B14" s="15">
        <v>55219.99</v>
      </c>
      <c r="C14" s="15">
        <v>29346.67</v>
      </c>
      <c r="D14" s="15">
        <v>25873.32</v>
      </c>
      <c r="E14" s="19"/>
    </row>
    <row r="15" spans="1:16" ht="24" customHeight="1" x14ac:dyDescent="0.5">
      <c r="A15" s="14" t="s">
        <v>16</v>
      </c>
      <c r="B15" s="15" t="s">
        <v>17</v>
      </c>
      <c r="C15" s="15" t="s">
        <v>17</v>
      </c>
      <c r="D15" s="15" t="s">
        <v>17</v>
      </c>
      <c r="E15" s="19"/>
    </row>
    <row r="16" spans="1:16" s="13" customFormat="1" ht="24" customHeight="1" x14ac:dyDescent="0.5">
      <c r="A16" s="10" t="s">
        <v>6</v>
      </c>
      <c r="B16" s="21">
        <v>100</v>
      </c>
      <c r="C16" s="21">
        <v>100</v>
      </c>
      <c r="D16" s="21">
        <v>100</v>
      </c>
      <c r="N16" s="22">
        <f>SUM(N17:N25)</f>
        <v>100</v>
      </c>
      <c r="O16" s="22">
        <f>SUM(O17:O25)</f>
        <v>100</v>
      </c>
      <c r="P16" s="22">
        <f>SUM(P17:P25)</f>
        <v>100</v>
      </c>
    </row>
    <row r="17" spans="1:16" s="17" customFormat="1" ht="24" customHeight="1" x14ac:dyDescent="0.5">
      <c r="A17" s="14" t="s">
        <v>7</v>
      </c>
      <c r="B17" s="23">
        <f t="shared" ref="B17:B25" si="0">(B6/$B$5)*100</f>
        <v>5.3345869735676095</v>
      </c>
      <c r="C17" s="23">
        <f>(C6/$C$5)*100</f>
        <v>6.196467793447062</v>
      </c>
      <c r="D17" s="23">
        <f t="shared" ref="D17:D24" si="1">(D6/$D$5)*100</f>
        <v>4.3260042953999109</v>
      </c>
      <c r="E17" s="24"/>
      <c r="F17" s="25">
        <f>B6/$B$5*100</f>
        <v>5.3345869735676095</v>
      </c>
      <c r="G17" s="25">
        <f>C6/$C$5*100</f>
        <v>6.196467793447062</v>
      </c>
      <c r="H17" s="17">
        <f>D6/$D$5*100</f>
        <v>4.3260042953999109</v>
      </c>
      <c r="J17" s="25">
        <f>B17-F17</f>
        <v>0</v>
      </c>
      <c r="K17" s="25">
        <f>C17-G17</f>
        <v>0</v>
      </c>
      <c r="L17" s="25">
        <f>D17-H17</f>
        <v>0</v>
      </c>
      <c r="N17" s="25">
        <f>ROUND(B17,1)</f>
        <v>5.3</v>
      </c>
      <c r="O17" s="25">
        <f>ROUND(C17,1)</f>
        <v>6.2</v>
      </c>
      <c r="P17" s="25">
        <f>ROUND(D17,1)</f>
        <v>4.3</v>
      </c>
    </row>
    <row r="18" spans="1:16" s="17" customFormat="1" ht="24" customHeight="1" x14ac:dyDescent="0.5">
      <c r="A18" s="18" t="s">
        <v>8</v>
      </c>
      <c r="B18" s="23">
        <f t="shared" si="0"/>
        <v>6.1214874511567343</v>
      </c>
      <c r="C18" s="23">
        <f>(C7/$C$5)*100</f>
        <v>4.4267550409007113</v>
      </c>
      <c r="D18" s="23">
        <f t="shared" si="1"/>
        <v>8.1046824749799704</v>
      </c>
      <c r="E18" s="24"/>
      <c r="F18" s="17">
        <f t="shared" ref="F18:F25" si="2">B7/$B$5*100</f>
        <v>6.1214874511567343</v>
      </c>
      <c r="G18" s="17">
        <f t="shared" ref="G18:G25" si="3">C7/$C$5*100</f>
        <v>4.4267550409007113</v>
      </c>
      <c r="H18" s="17">
        <f t="shared" ref="H18:H25" si="4">D7/$D$5*100</f>
        <v>8.1046824749799704</v>
      </c>
      <c r="J18" s="25">
        <f t="shared" ref="J18:L26" si="5">B18-F18</f>
        <v>0</v>
      </c>
      <c r="K18" s="25">
        <f t="shared" si="5"/>
        <v>0</v>
      </c>
      <c r="L18" s="25">
        <f t="shared" si="5"/>
        <v>0</v>
      </c>
      <c r="N18" s="25">
        <f t="shared" ref="N18:P25" si="6">ROUND(B18,1)</f>
        <v>6.1</v>
      </c>
      <c r="O18" s="25">
        <f t="shared" si="6"/>
        <v>4.4000000000000004</v>
      </c>
      <c r="P18" s="25">
        <f t="shared" si="6"/>
        <v>8.1</v>
      </c>
    </row>
    <row r="19" spans="1:16" s="17" customFormat="1" ht="24" customHeight="1" x14ac:dyDescent="0.5">
      <c r="A19" s="14" t="s">
        <v>9</v>
      </c>
      <c r="B19" s="23">
        <f t="shared" si="0"/>
        <v>6.006645254370059</v>
      </c>
      <c r="C19" s="23">
        <f>(C8/$C$5)*100</f>
        <v>6.7919785761763736</v>
      </c>
      <c r="D19" s="23">
        <f t="shared" si="1"/>
        <v>5.0876352069317905</v>
      </c>
      <c r="E19" s="24"/>
      <c r="F19" s="17">
        <f t="shared" si="2"/>
        <v>6.006645254370059</v>
      </c>
      <c r="G19" s="17">
        <f t="shared" si="3"/>
        <v>6.7919785761763736</v>
      </c>
      <c r="H19" s="17">
        <f t="shared" si="4"/>
        <v>5.0876352069317905</v>
      </c>
      <c r="J19" s="25">
        <f t="shared" si="5"/>
        <v>0</v>
      </c>
      <c r="K19" s="25">
        <f t="shared" si="5"/>
        <v>0</v>
      </c>
      <c r="L19" s="25">
        <f t="shared" si="5"/>
        <v>0</v>
      </c>
      <c r="N19" s="25">
        <f t="shared" si="6"/>
        <v>6</v>
      </c>
      <c r="O19" s="25">
        <f t="shared" si="6"/>
        <v>6.8</v>
      </c>
      <c r="P19" s="25">
        <f t="shared" si="6"/>
        <v>5.0999999999999996</v>
      </c>
    </row>
    <row r="20" spans="1:16" s="17" customFormat="1" ht="24" customHeight="1" x14ac:dyDescent="0.5">
      <c r="A20" s="18" t="s">
        <v>10</v>
      </c>
      <c r="B20" s="23">
        <f t="shared" si="0"/>
        <v>5.5738548289540804</v>
      </c>
      <c r="C20" s="23">
        <f>(C9/$C$5)*100</f>
        <v>3.7109072808620578</v>
      </c>
      <c r="D20" s="23">
        <f t="shared" si="1"/>
        <v>7.7538971085855017</v>
      </c>
      <c r="E20" s="24"/>
      <c r="F20" s="17">
        <f t="shared" si="2"/>
        <v>5.5738548289540804</v>
      </c>
      <c r="G20" s="17">
        <f t="shared" si="3"/>
        <v>3.7109072808620578</v>
      </c>
      <c r="H20" s="17">
        <f t="shared" si="4"/>
        <v>7.7538971085855017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N20" s="25">
        <f t="shared" si="6"/>
        <v>5.6</v>
      </c>
      <c r="O20" s="25">
        <f t="shared" si="6"/>
        <v>3.7</v>
      </c>
      <c r="P20" s="25">
        <f t="shared" si="6"/>
        <v>7.8</v>
      </c>
    </row>
    <row r="21" spans="1:16" ht="24" customHeight="1" x14ac:dyDescent="0.5">
      <c r="A21" s="14" t="s">
        <v>11</v>
      </c>
      <c r="B21" s="23">
        <f t="shared" si="0"/>
        <v>18.889718389064079</v>
      </c>
      <c r="C21" s="23">
        <f>(C10/$C$5)*100+0.05</f>
        <v>15.995620463660771</v>
      </c>
      <c r="D21" s="23">
        <f t="shared" si="1"/>
        <v>22.334935061604192</v>
      </c>
      <c r="E21" s="26"/>
      <c r="F21" s="20">
        <f t="shared" si="2"/>
        <v>18.889718389064079</v>
      </c>
      <c r="G21" s="20">
        <f t="shared" si="3"/>
        <v>15.94562046366077</v>
      </c>
      <c r="H21" s="20">
        <f t="shared" si="4"/>
        <v>22.334935061604192</v>
      </c>
      <c r="J21" s="25">
        <f t="shared" si="5"/>
        <v>0</v>
      </c>
      <c r="K21" s="25">
        <f t="shared" si="5"/>
        <v>5.0000000000000711E-2</v>
      </c>
      <c r="L21" s="25">
        <f t="shared" si="5"/>
        <v>0</v>
      </c>
      <c r="N21" s="25">
        <f t="shared" si="6"/>
        <v>18.899999999999999</v>
      </c>
      <c r="O21" s="27">
        <f t="shared" si="6"/>
        <v>16</v>
      </c>
      <c r="P21" s="25">
        <f t="shared" si="6"/>
        <v>22.3</v>
      </c>
    </row>
    <row r="22" spans="1:16" ht="24" customHeight="1" x14ac:dyDescent="0.5">
      <c r="A22" s="14" t="s">
        <v>12</v>
      </c>
      <c r="B22" s="23">
        <f t="shared" si="0"/>
        <v>7.9750431630431953</v>
      </c>
      <c r="C22" s="23">
        <f>(C11/$C$5)*100</f>
        <v>9.0936176371525264</v>
      </c>
      <c r="D22" s="23">
        <f t="shared" si="1"/>
        <v>6.6660746690175312</v>
      </c>
      <c r="E22" s="26"/>
      <c r="F22" s="20">
        <f t="shared" si="2"/>
        <v>7.9750431630431953</v>
      </c>
      <c r="G22" s="20">
        <f t="shared" si="3"/>
        <v>9.0936176371525264</v>
      </c>
      <c r="H22" s="20">
        <f t="shared" si="4"/>
        <v>6.6660746690175312</v>
      </c>
      <c r="J22" s="25">
        <f t="shared" si="5"/>
        <v>0</v>
      </c>
      <c r="K22" s="25">
        <f t="shared" si="5"/>
        <v>0</v>
      </c>
      <c r="L22" s="25">
        <f t="shared" si="5"/>
        <v>0</v>
      </c>
      <c r="N22" s="25">
        <f t="shared" si="6"/>
        <v>8</v>
      </c>
      <c r="O22" s="25">
        <f t="shared" si="6"/>
        <v>9.1</v>
      </c>
      <c r="P22" s="25">
        <f t="shared" si="6"/>
        <v>6.7</v>
      </c>
    </row>
    <row r="23" spans="1:16" ht="24" customHeight="1" x14ac:dyDescent="0.5">
      <c r="A23" s="14" t="s">
        <v>13</v>
      </c>
      <c r="B23" s="23">
        <f t="shared" si="0"/>
        <v>12.477769716734912</v>
      </c>
      <c r="C23" s="23">
        <f>(C12/$C$5)*100</f>
        <v>16.501627535982358</v>
      </c>
      <c r="D23" s="23">
        <f t="shared" si="1"/>
        <v>7.769005810757454</v>
      </c>
      <c r="E23" s="26"/>
      <c r="F23" s="20">
        <f t="shared" si="2"/>
        <v>12.477769716734912</v>
      </c>
      <c r="G23" s="20">
        <f t="shared" si="3"/>
        <v>16.501627535982358</v>
      </c>
      <c r="H23" s="20">
        <f t="shared" si="4"/>
        <v>7.769005810757454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N23" s="25">
        <f t="shared" si="6"/>
        <v>12.5</v>
      </c>
      <c r="O23" s="25">
        <f t="shared" si="6"/>
        <v>16.5</v>
      </c>
      <c r="P23" s="25">
        <f t="shared" si="6"/>
        <v>7.8</v>
      </c>
    </row>
    <row r="24" spans="1:16" ht="24" customHeight="1" x14ac:dyDescent="0.5">
      <c r="A24" s="14" t="s">
        <v>14</v>
      </c>
      <c r="B24" s="23">
        <f t="shared" si="0"/>
        <v>27.145865050175171</v>
      </c>
      <c r="C24" s="23">
        <f>(C13/$C$5)*100</f>
        <v>27.008844060712651</v>
      </c>
      <c r="D24" s="23">
        <f t="shared" si="1"/>
        <v>27.306204444123882</v>
      </c>
      <c r="E24" s="26"/>
      <c r="F24" s="20">
        <f t="shared" si="2"/>
        <v>27.145865050175171</v>
      </c>
      <c r="G24" s="20">
        <f t="shared" si="3"/>
        <v>27.008844060712651</v>
      </c>
      <c r="H24" s="20">
        <f t="shared" si="4"/>
        <v>27.306204444123882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N24" s="25">
        <f t="shared" si="6"/>
        <v>27.1</v>
      </c>
      <c r="O24" s="25">
        <f t="shared" si="6"/>
        <v>27</v>
      </c>
      <c r="P24" s="25">
        <f t="shared" si="6"/>
        <v>27.3</v>
      </c>
    </row>
    <row r="25" spans="1:16" ht="24" customHeight="1" x14ac:dyDescent="0.5">
      <c r="A25" s="18" t="s">
        <v>15</v>
      </c>
      <c r="B25" s="23">
        <f t="shared" si="0"/>
        <v>10.475032966862031</v>
      </c>
      <c r="C25" s="23">
        <f>(C14/$C$5)*100</f>
        <v>10.324181611105477</v>
      </c>
      <c r="D25" s="23">
        <f>(D14/$D$5)*100-0.05</f>
        <v>10.601560928599772</v>
      </c>
      <c r="E25" s="26"/>
      <c r="F25" s="20">
        <f t="shared" si="2"/>
        <v>10.475032966862031</v>
      </c>
      <c r="G25" s="20">
        <f t="shared" si="3"/>
        <v>10.324181611105477</v>
      </c>
      <c r="H25" s="20">
        <f t="shared" si="4"/>
        <v>10.651560928599773</v>
      </c>
      <c r="J25" s="25">
        <f t="shared" si="5"/>
        <v>0</v>
      </c>
      <c r="K25" s="25">
        <f t="shared" si="5"/>
        <v>0</v>
      </c>
      <c r="L25" s="25">
        <f t="shared" si="5"/>
        <v>-5.0000000000000711E-2</v>
      </c>
      <c r="N25" s="25">
        <f t="shared" si="6"/>
        <v>10.5</v>
      </c>
      <c r="O25" s="28">
        <f t="shared" si="6"/>
        <v>10.3</v>
      </c>
      <c r="P25" s="27">
        <f t="shared" si="6"/>
        <v>10.6</v>
      </c>
    </row>
    <row r="26" spans="1:16" ht="24" customHeight="1" x14ac:dyDescent="0.5">
      <c r="A26" s="29" t="s">
        <v>16</v>
      </c>
      <c r="B26" s="30" t="s">
        <v>17</v>
      </c>
      <c r="C26" s="31" t="s">
        <v>17</v>
      </c>
      <c r="D26" s="30" t="s">
        <v>17</v>
      </c>
      <c r="E26" s="19"/>
      <c r="F26" s="20">
        <v>0</v>
      </c>
      <c r="G26" s="20">
        <v>0</v>
      </c>
      <c r="H26" s="20">
        <v>0</v>
      </c>
      <c r="J26" s="25" t="e">
        <f>B26-F26</f>
        <v>#VALUE!</v>
      </c>
      <c r="K26" s="25" t="e">
        <f t="shared" si="5"/>
        <v>#VALUE!</v>
      </c>
      <c r="L26" s="25" t="e">
        <f t="shared" si="5"/>
        <v>#VALUE!</v>
      </c>
    </row>
    <row r="27" spans="1:16" s="19" customFormat="1" ht="18.75" customHeight="1" x14ac:dyDescent="0.5">
      <c r="A27" s="32" t="s">
        <v>18</v>
      </c>
      <c r="C27" s="33"/>
    </row>
    <row r="28" spans="1:16" s="19" customFormat="1" ht="21.75" x14ac:dyDescent="0.5"/>
    <row r="29" spans="1:16" ht="21.75" x14ac:dyDescent="0.5">
      <c r="E29" s="19"/>
    </row>
  </sheetData>
  <pageMargins left="0.7" right="0.7" top="0.75" bottom="0.75" header="0.3" footer="0.3"/>
  <pageSetup paperSize="9" orientation="portrait" r:id="rId1"/>
  <headerFooter>
    <oddHeader>&amp;C&amp;"TH SarabunPSK,Regular"&amp;16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2022-08-26T02:18:46Z</dcterms:created>
  <dcterms:modified xsi:type="dcterms:W3CDTF">2022-08-26T02:19:42Z</dcterms:modified>
</cp:coreProperties>
</file>