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5 สาสุข\"/>
    </mc:Choice>
  </mc:AlternateContent>
  <xr:revisionPtr revIDLastSave="0" documentId="13_ncr:1_{CA166D20-F813-4BCD-8336-BDE0F01B0899}" xr6:coauthVersionLast="47" xr6:coauthVersionMax="47" xr10:uidLastSave="{00000000-0000-0000-0000-000000000000}"/>
  <bookViews>
    <workbookView xWindow="-120" yWindow="-120" windowWidth="29040" windowHeight="15720" xr2:uid="{D31C1E4C-88DD-483A-90EB-BB3F3414DA4D}"/>
  </bookViews>
  <sheets>
    <sheet name="T-5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M12" i="1"/>
  <c r="L12" i="1"/>
  <c r="H12" i="1"/>
  <c r="N12" i="1" s="1"/>
  <c r="E12" i="1"/>
  <c r="K12" i="1" s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1" i="1"/>
  <c r="O11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1" i="1"/>
  <c r="L11" i="1"/>
  <c r="H24" i="1" l="1"/>
  <c r="N24" i="1" s="1"/>
  <c r="H23" i="1"/>
  <c r="N23" i="1" s="1"/>
  <c r="H22" i="1"/>
  <c r="N22" i="1" s="1"/>
  <c r="H21" i="1"/>
  <c r="N21" i="1" s="1"/>
  <c r="H20" i="1"/>
  <c r="N20" i="1" s="1"/>
  <c r="H19" i="1"/>
  <c r="N19" i="1" s="1"/>
  <c r="H18" i="1"/>
  <c r="N18" i="1" s="1"/>
  <c r="H17" i="1"/>
  <c r="N17" i="1" s="1"/>
  <c r="H16" i="1"/>
  <c r="N16" i="1" s="1"/>
  <c r="H15" i="1"/>
  <c r="N15" i="1" s="1"/>
  <c r="H11" i="1"/>
  <c r="N11" i="1" s="1"/>
  <c r="J10" i="1"/>
  <c r="P10" i="1" s="1"/>
  <c r="I10" i="1"/>
  <c r="O10" i="1" s="1"/>
  <c r="G10" i="1"/>
  <c r="M10" i="1" s="1"/>
  <c r="F10" i="1"/>
  <c r="L10" i="1" s="1"/>
  <c r="E24" i="1"/>
  <c r="K24" i="1" s="1"/>
  <c r="E23" i="1"/>
  <c r="K23" i="1" s="1"/>
  <c r="E22" i="1"/>
  <c r="K22" i="1" s="1"/>
  <c r="E21" i="1"/>
  <c r="K21" i="1" s="1"/>
  <c r="E20" i="1"/>
  <c r="K20" i="1" s="1"/>
  <c r="E19" i="1"/>
  <c r="K19" i="1" s="1"/>
  <c r="E18" i="1"/>
  <c r="K18" i="1" s="1"/>
  <c r="E17" i="1"/>
  <c r="K17" i="1" s="1"/>
  <c r="E16" i="1"/>
  <c r="K16" i="1" s="1"/>
  <c r="E15" i="1"/>
  <c r="K15" i="1" s="1"/>
  <c r="E11" i="1"/>
  <c r="K11" i="1" s="1"/>
  <c r="E10" i="1" l="1"/>
  <c r="K10" i="1" s="1"/>
  <c r="H10" i="1"/>
  <c r="N10" i="1" s="1"/>
</calcChain>
</file>

<file path=xl/sharedStrings.xml><?xml version="1.0" encoding="utf-8"?>
<sst xmlns="http://schemas.openxmlformats.org/spreadsheetml/2006/main" count="76" uniqueCount="55">
  <si>
    <t xml:space="preserve"> Source:  Nong Bua Lam Phu Provincial Health Office </t>
  </si>
  <si>
    <t>สำนักงานสาธารณสุขจังหวัดหนองบัวลำภู</t>
  </si>
  <si>
    <t xml:space="preserve">        ที่มา:   </t>
  </si>
  <si>
    <t xml:space="preserve">    Note:  …………...………………………………………..</t>
  </si>
  <si>
    <t>………...…………………………………...……..</t>
  </si>
  <si>
    <t xml:space="preserve">  หมายเหตุ:  </t>
  </si>
  <si>
    <t xml:space="preserve">         1/  ……………………………………………………..</t>
  </si>
  <si>
    <t>……………………………………………………..</t>
  </si>
  <si>
    <t xml:space="preserve">           1/  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</si>
  <si>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</si>
  <si>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</si>
  <si>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</si>
  <si>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</si>
  <si>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</si>
  <si>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</si>
  <si>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Diabetes mellitus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</si>
  <si>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</si>
  <si>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</si>
  <si>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</si>
  <si>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</si>
  <si>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</si>
  <si>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</si>
  <si>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</si>
  <si>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</si>
  <si>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</si>
  <si>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</si>
  <si>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</si>
  <si>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</si>
  <si>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</si>
  <si>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</si>
  <si>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</si>
  <si>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</si>
  <si>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</si>
  <si>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</si>
  <si>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</si>
  <si>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</si>
  <si>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</si>
  <si>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</si>
  <si>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</si>
  <si>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</si>
  <si>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</si>
  <si>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</si>
  <si>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</si>
  <si>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</si>
  <si>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</si>
  <si>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</si>
  <si>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</si>
  <si>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</si>
  <si>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</si>
  <si>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</t>
  </si>
  <si>
    <t>ตาราง</t>
  </si>
  <si>
    <t>การตาย จำแนกตามสาเหตุที่สำคัญ และเพศ พ.ศ. 2563 - 2564</t>
  </si>
  <si>
    <t>Deaths by Leading Causes of Death and Sex: 2020 - 2021</t>
  </si>
  <si>
    <t>2564 (2021)</t>
  </si>
  <si>
    <t>2563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</si>
</sst>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/>
    </xf>
    <xf numFmtId="164" fontId="2" fillId="0" borderId="6" xfId="0" quotePrefix="1" applyNumberFormat="1" applyFont="1" applyBorder="1" applyAlignment="1">
      <alignment horizontal="right" vertical="center"/>
    </xf>
    <xf numFmtId="164" fontId="2" fillId="0" borderId="5" xfId="0" quotePrefix="1" applyNumberFormat="1" applyFont="1" applyBorder="1" applyAlignment="1">
      <alignment horizontal="right" vertical="center"/>
    </xf>
    <xf numFmtId="3" fontId="2" fillId="0" borderId="5" xfId="0" quotePrefix="1" applyNumberFormat="1" applyFont="1" applyBorder="1" applyAlignment="1">
      <alignment horizontal="right" vertical="center"/>
    </xf>
    <xf numFmtId="4" fontId="2" fillId="0" borderId="5" xfId="0" quotePrefix="1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98906AA-88D6-48F0-B099-942A58557EA4}"/>
            </a:ext>
          </a:extLst>
        </xdr:cNvPr>
        <xdr:cNvSpPr txBox="1">
          <a:spLocks noChangeArrowheads="1"/>
        </xdr:cNvSpPr>
      </xdr:nvSpPr>
      <xdr:spPr bwMode="auto">
        <a:xfrm>
          <a:off x="11582400" y="662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D6F3835D-84CD-45D1-BDA5-329DCA4C727C}"/>
            </a:ext>
          </a:extLst>
        </xdr:cNvPr>
        <xdr:cNvSpPr txBox="1">
          <a:spLocks noChangeArrowheads="1"/>
        </xdr:cNvSpPr>
      </xdr:nvSpPr>
      <xdr:spPr bwMode="auto">
        <a:xfrm>
          <a:off x="11582400" y="662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D21EC275-99D4-4750-B4AD-2793D5559814}"/>
            </a:ext>
          </a:extLst>
        </xdr:cNvPr>
        <xdr:cNvSpPr txBox="1">
          <a:spLocks noChangeArrowheads="1"/>
        </xdr:cNvSpPr>
      </xdr:nvSpPr>
      <xdr:spPr bwMode="auto">
        <a:xfrm>
          <a:off x="11582400" y="662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CBF2AA2C-E817-4C32-8313-83422BD4DCCC}"/>
            </a:ext>
          </a:extLst>
        </xdr:cNvPr>
        <xdr:cNvSpPr txBox="1">
          <a:spLocks noChangeArrowheads="1"/>
        </xdr:cNvSpPr>
      </xdr:nvSpPr>
      <xdr:spPr bwMode="auto">
        <a:xfrm>
          <a:off x="11582400" y="662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DAC6-8F9A-4BD5-9D62-4CB4DA8CD454}">
  <dimension ref="A1:R30"/>
  <sheetViews>
    <sheetView showGridLines="0" tabSelected="1" workbookViewId="0">
      <selection activeCell="N21" sqref="N21"/>
    </sheetView>
  </sheetViews>
  <sheetFormatPr defaultRowHeight="21.95" customHeight="1" x14ac:dyDescent="0.5"/>
  <cols>
    <col min="1" max="1" width="1.7109375" style="1" customWidth="1"/>
    <col min="2" max="2" width="5.85546875" style="1" customWidth="1"/>
    <col min="3" max="3" width="4.140625" style="1" customWidth="1"/>
    <col min="4" max="4" width="20.7109375" style="1" customWidth="1"/>
    <col min="5" max="16" width="6.42578125" style="1" customWidth="1"/>
    <col min="17" max="17" width="0.42578125" style="1" customWidth="1"/>
    <col min="18" max="18" width="33.42578125" style="1" customWidth="1"/>
    <col min="19" max="19" width="2.28515625" style="1" customWidth="1"/>
    <col min="20" max="20" width="4.42578125" style="1" customWidth="1"/>
    <col min="21" max="21" width="9" style="1" customWidth="1"/>
    <col min="22" max="16384" width="9.140625" style="1"/>
  </cols>
  <sheetData>
    <row r="1" spans="1:18" s="35" customFormat="1" ht="21.95" customHeight="1" x14ac:dyDescent="0.5">
      <c r="B1" s="35" t="s">
        <v>50</v>
      </c>
      <c r="C1" s="53">
        <v>5.3</v>
      </c>
      <c r="D1" s="35" t="s">
        <v>51</v>
      </c>
    </row>
    <row r="2" spans="1:18" s="34" customFormat="1" ht="21.95" customHeight="1" x14ac:dyDescent="0.5">
      <c r="B2" s="35" t="s">
        <v>49</v>
      </c>
      <c r="C2" s="53">
        <v>5.3</v>
      </c>
      <c r="D2" s="35" t="s">
        <v>52</v>
      </c>
    </row>
    <row r="3" spans="1:18" s="32" customFormat="1" ht="6" customHeight="1" x14ac:dyDescent="0.5">
      <c r="C3" s="33"/>
    </row>
    <row r="4" spans="1:18" s="2" customFormat="1" ht="21.95" customHeight="1" x14ac:dyDescent="0.5">
      <c r="A4" s="41" t="s">
        <v>48</v>
      </c>
      <c r="B4" s="41"/>
      <c r="C4" s="41"/>
      <c r="D4" s="46"/>
      <c r="E4" s="40" t="s">
        <v>47</v>
      </c>
      <c r="F4" s="41"/>
      <c r="G4" s="41"/>
      <c r="H4" s="41"/>
      <c r="I4" s="41"/>
      <c r="J4" s="46"/>
      <c r="K4" s="40" t="s">
        <v>46</v>
      </c>
      <c r="L4" s="41"/>
      <c r="M4" s="41"/>
      <c r="N4" s="41"/>
      <c r="O4" s="41"/>
      <c r="P4" s="46"/>
      <c r="Q4" s="40" t="s">
        <v>45</v>
      </c>
      <c r="R4" s="41"/>
    </row>
    <row r="5" spans="1:18" s="2" customFormat="1" ht="21.95" customHeight="1" x14ac:dyDescent="0.5">
      <c r="A5" s="43"/>
      <c r="B5" s="43"/>
      <c r="C5" s="43"/>
      <c r="D5" s="47"/>
      <c r="E5" s="44" t="s">
        <v>44</v>
      </c>
      <c r="F5" s="45"/>
      <c r="G5" s="45"/>
      <c r="H5" s="45"/>
      <c r="I5" s="45"/>
      <c r="J5" s="48"/>
      <c r="K5" s="44" t="s">
        <v>43</v>
      </c>
      <c r="L5" s="45"/>
      <c r="M5" s="45"/>
      <c r="N5" s="45"/>
      <c r="O5" s="45"/>
      <c r="P5" s="48"/>
      <c r="Q5" s="42"/>
      <c r="R5" s="43"/>
    </row>
    <row r="6" spans="1:18" s="2" customFormat="1" ht="21.95" customHeight="1" x14ac:dyDescent="0.5">
      <c r="A6" s="43"/>
      <c r="B6" s="43"/>
      <c r="C6" s="43"/>
      <c r="D6" s="47"/>
      <c r="E6" s="37" t="s">
        <v>54</v>
      </c>
      <c r="F6" s="38"/>
      <c r="G6" s="39"/>
      <c r="H6" s="37" t="s">
        <v>53</v>
      </c>
      <c r="I6" s="38"/>
      <c r="J6" s="39"/>
      <c r="K6" s="37" t="s">
        <v>54</v>
      </c>
      <c r="L6" s="38"/>
      <c r="M6" s="39"/>
      <c r="N6" s="37" t="s">
        <v>53</v>
      </c>
      <c r="O6" s="38"/>
      <c r="P6" s="39"/>
      <c r="Q6" s="42"/>
      <c r="R6" s="43"/>
    </row>
    <row r="7" spans="1:18" s="2" customFormat="1" ht="21.95" customHeight="1" x14ac:dyDescent="0.5">
      <c r="A7" s="43"/>
      <c r="B7" s="43"/>
      <c r="C7" s="43"/>
      <c r="D7" s="47"/>
      <c r="E7" s="27" t="s">
        <v>42</v>
      </c>
      <c r="F7" s="27" t="s">
        <v>41</v>
      </c>
      <c r="G7" s="27" t="s">
        <v>40</v>
      </c>
      <c r="H7" s="27" t="s">
        <v>42</v>
      </c>
      <c r="I7" s="27" t="s">
        <v>41</v>
      </c>
      <c r="J7" s="27" t="s">
        <v>40</v>
      </c>
      <c r="K7" s="27" t="s">
        <v>42</v>
      </c>
      <c r="L7" s="27" t="s">
        <v>41</v>
      </c>
      <c r="M7" s="27" t="s">
        <v>40</v>
      </c>
      <c r="N7" s="27" t="s">
        <v>42</v>
      </c>
      <c r="O7" s="27" t="s">
        <v>41</v>
      </c>
      <c r="P7" s="27" t="s">
        <v>40</v>
      </c>
      <c r="Q7" s="42"/>
      <c r="R7" s="43"/>
    </row>
    <row r="8" spans="1:18" s="2" customFormat="1" ht="21.95" customHeight="1" x14ac:dyDescent="0.5">
      <c r="A8" s="45"/>
      <c r="B8" s="45"/>
      <c r="C8" s="45"/>
      <c r="D8" s="48"/>
      <c r="E8" s="31" t="s">
        <v>36</v>
      </c>
      <c r="F8" s="31" t="s">
        <v>39</v>
      </c>
      <c r="G8" s="31" t="s">
        <v>38</v>
      </c>
      <c r="H8" s="31" t="s">
        <v>36</v>
      </c>
      <c r="I8" s="31" t="s">
        <v>39</v>
      </c>
      <c r="J8" s="31" t="s">
        <v>38</v>
      </c>
      <c r="K8" s="31" t="s">
        <v>36</v>
      </c>
      <c r="L8" s="31" t="s">
        <v>39</v>
      </c>
      <c r="M8" s="31" t="s">
        <v>38</v>
      </c>
      <c r="N8" s="31" t="s">
        <v>36</v>
      </c>
      <c r="O8" s="31" t="s">
        <v>39</v>
      </c>
      <c r="P8" s="31" t="s">
        <v>38</v>
      </c>
      <c r="Q8" s="44"/>
      <c r="R8" s="45"/>
    </row>
    <row r="9" spans="1:18" s="2" customFormat="1" ht="6" customHeight="1" x14ac:dyDescent="0.5">
      <c r="A9" s="26"/>
      <c r="B9" s="26"/>
      <c r="C9" s="26"/>
      <c r="D9" s="30"/>
      <c r="E9" s="29"/>
      <c r="F9" s="29"/>
      <c r="G9" s="29"/>
      <c r="H9" s="29"/>
      <c r="I9" s="29"/>
      <c r="J9" s="29"/>
      <c r="K9" s="29"/>
      <c r="L9" s="29"/>
      <c r="M9" s="29"/>
      <c r="N9" s="29"/>
      <c r="O9" s="28"/>
      <c r="P9" s="28"/>
      <c r="Q9" s="27"/>
      <c r="R9" s="26"/>
    </row>
    <row r="10" spans="1:18" s="2" customFormat="1" ht="21.95" customHeight="1" x14ac:dyDescent="0.5">
      <c r="A10" s="51" t="s">
        <v>37</v>
      </c>
      <c r="B10" s="51"/>
      <c r="C10" s="51"/>
      <c r="D10" s="52"/>
      <c r="E10" s="24">
        <f>SUM(F10:G10)</f>
        <v>3220</v>
      </c>
      <c r="F10" s="24">
        <f>SUM(F11:F24)</f>
        <v>1831</v>
      </c>
      <c r="G10" s="25">
        <f>SUM(G11:G24)</f>
        <v>1389</v>
      </c>
      <c r="H10" s="24">
        <f>SUM(I10:J10)</f>
        <v>3647</v>
      </c>
      <c r="I10" s="24">
        <f>SUM(I11:I24)</f>
        <v>2120</v>
      </c>
      <c r="J10" s="25">
        <f>SUM(J11:J24)</f>
        <v>1527</v>
      </c>
      <c r="K10" s="22">
        <f>E10*100000/511125</f>
        <v>629.9828808999755</v>
      </c>
      <c r="L10" s="22">
        <f>F10*100000/255226</f>
        <v>717.40339934019266</v>
      </c>
      <c r="M10" s="22">
        <f>G10*100000/255899</f>
        <v>542.79227351415989</v>
      </c>
      <c r="N10" s="23">
        <f>H10*100000/509236</f>
        <v>716.1708912959806</v>
      </c>
      <c r="O10" s="22">
        <f>I10*100000/253994</f>
        <v>834.6653857965149</v>
      </c>
      <c r="P10" s="22">
        <f>J10*100000/255242</f>
        <v>598.25577295272717</v>
      </c>
      <c r="Q10" s="20"/>
      <c r="R10" s="21" t="s">
        <v>36</v>
      </c>
    </row>
    <row r="11" spans="1:18" s="2" customFormat="1" ht="21.95" customHeight="1" x14ac:dyDescent="0.5">
      <c r="A11" s="49" t="s">
        <v>35</v>
      </c>
      <c r="B11" s="49"/>
      <c r="C11" s="49"/>
      <c r="D11" s="50"/>
      <c r="E11" s="13">
        <f>SUM(F11:G11)</f>
        <v>657</v>
      </c>
      <c r="F11" s="13">
        <v>392</v>
      </c>
      <c r="G11" s="14">
        <v>265</v>
      </c>
      <c r="H11" s="13">
        <f>SUM(I11:J11)</f>
        <v>695</v>
      </c>
      <c r="I11" s="13">
        <v>448</v>
      </c>
      <c r="J11" s="14">
        <v>247</v>
      </c>
      <c r="K11" s="11">
        <f>E11*100000/511125</f>
        <v>128.53998532648569</v>
      </c>
      <c r="L11" s="11">
        <f>F11*100000/255226</f>
        <v>153.5893678543722</v>
      </c>
      <c r="M11" s="12">
        <f>G11*100000/255899</f>
        <v>103.55648126800027</v>
      </c>
      <c r="N11" s="12">
        <f>H11*100000/509236</f>
        <v>136.47896063907501</v>
      </c>
      <c r="O11" s="12">
        <f>I11*100000/253994</f>
        <v>176.38211926265976</v>
      </c>
      <c r="P11" s="11">
        <f>J11*100000/255242</f>
        <v>96.770907609249264</v>
      </c>
      <c r="Q11" s="20"/>
      <c r="R11" s="3" t="s">
        <v>34</v>
      </c>
    </row>
    <row r="12" spans="1:18" s="2" customFormat="1" ht="21.95" customHeight="1" x14ac:dyDescent="0.5">
      <c r="A12" s="36" t="s">
        <v>32</v>
      </c>
      <c r="B12" s="36"/>
      <c r="C12" s="36"/>
      <c r="D12" s="36"/>
      <c r="E12" s="13">
        <f t="shared" ref="E12" si="0">SUM(F12:G12)</f>
        <v>92</v>
      </c>
      <c r="F12" s="13">
        <v>71</v>
      </c>
      <c r="G12" s="14">
        <v>21</v>
      </c>
      <c r="H12" s="13">
        <f t="shared" ref="H12" si="1">SUM(I12:J12)</f>
        <v>112</v>
      </c>
      <c r="I12" s="13">
        <v>87</v>
      </c>
      <c r="J12" s="14">
        <v>25</v>
      </c>
      <c r="K12" s="11">
        <f t="shared" ref="K12" si="2">E12*100000/511125</f>
        <v>17.999510882856445</v>
      </c>
      <c r="L12" s="11">
        <f t="shared" ref="L12" si="3">F12*100000/255226</f>
        <v>27.818482443011291</v>
      </c>
      <c r="M12" s="12">
        <f t="shared" ref="M12" si="4">G12*100000/255899</f>
        <v>8.206362666520775</v>
      </c>
      <c r="N12" s="11">
        <f t="shared" ref="N12" si="5">H12*100000/509236</f>
        <v>21.993731786440865</v>
      </c>
      <c r="O12" s="12">
        <f t="shared" ref="O12" si="6">I12*100000/253994</f>
        <v>34.252777624668298</v>
      </c>
      <c r="P12" s="11">
        <f t="shared" ref="P12" si="7">J12*100000/255242</f>
        <v>9.7946262762398035</v>
      </c>
      <c r="Q12" s="10"/>
      <c r="R12" s="3" t="s">
        <v>33</v>
      </c>
    </row>
    <row r="13" spans="1:18" s="2" customFormat="1" ht="21.95" customHeight="1" x14ac:dyDescent="0.5">
      <c r="A13" s="36"/>
      <c r="B13" s="36" t="s">
        <v>30</v>
      </c>
      <c r="C13" s="36"/>
      <c r="D13" s="36"/>
      <c r="E13" s="13"/>
      <c r="F13" s="13"/>
      <c r="G13" s="14"/>
      <c r="H13" s="13"/>
      <c r="I13" s="13"/>
      <c r="J13" s="14"/>
      <c r="K13" s="11"/>
      <c r="L13" s="11"/>
      <c r="M13" s="12"/>
      <c r="N13" s="11"/>
      <c r="O13" s="12"/>
      <c r="P13" s="11"/>
      <c r="Q13" s="10"/>
      <c r="R13" s="3" t="s">
        <v>31</v>
      </c>
    </row>
    <row r="14" spans="1:18" s="2" customFormat="1" ht="21.75" customHeight="1" x14ac:dyDescent="0.5">
      <c r="A14" s="3"/>
      <c r="B14" s="3"/>
      <c r="C14" s="3"/>
      <c r="D14" s="3"/>
      <c r="E14" s="13"/>
      <c r="F14" s="13"/>
      <c r="G14" s="14"/>
      <c r="H14" s="13"/>
      <c r="I14" s="13"/>
      <c r="J14" s="14"/>
      <c r="K14" s="11"/>
      <c r="L14" s="11"/>
      <c r="M14" s="12"/>
      <c r="N14" s="11"/>
      <c r="O14" s="12"/>
      <c r="P14" s="11"/>
      <c r="Q14" s="10"/>
      <c r="R14" s="3" t="s">
        <v>29</v>
      </c>
    </row>
    <row r="15" spans="1:18" s="2" customFormat="1" ht="21.95" customHeight="1" x14ac:dyDescent="0.5">
      <c r="A15" s="3" t="s">
        <v>28</v>
      </c>
      <c r="B15" s="3"/>
      <c r="C15" s="3"/>
      <c r="D15" s="3"/>
      <c r="E15" s="13">
        <f t="shared" ref="E14:E24" si="8">SUM(F15:G15)</f>
        <v>235</v>
      </c>
      <c r="F15" s="13">
        <v>134</v>
      </c>
      <c r="G15" s="14">
        <v>101</v>
      </c>
      <c r="H15" s="13">
        <f t="shared" ref="H14:H24" si="9">SUM(I15:J15)</f>
        <v>263</v>
      </c>
      <c r="I15" s="13">
        <v>159</v>
      </c>
      <c r="J15" s="14">
        <v>104</v>
      </c>
      <c r="K15" s="11">
        <f t="shared" ref="K14:K24" si="10">E15*100000/511125</f>
        <v>45.977011494252871</v>
      </c>
      <c r="L15" s="11">
        <f t="shared" ref="L14:L24" si="11">F15*100000/255226</f>
        <v>52.502487991035395</v>
      </c>
      <c r="M15" s="12">
        <f t="shared" ref="M14:M24" si="12">G15*100000/255899</f>
        <v>39.468696634218972</v>
      </c>
      <c r="N15" s="11">
        <f t="shared" ref="N14:N24" si="13">H15*100000/509236</f>
        <v>51.645995177088814</v>
      </c>
      <c r="O15" s="12">
        <f t="shared" ref="O14:O24" si="14">I15*100000/253994</f>
        <v>62.599903934738613</v>
      </c>
      <c r="P15" s="11">
        <f t="shared" ref="P14:P24" si="15">J15*100000/255242</f>
        <v>40.745645309157581</v>
      </c>
      <c r="Q15" s="10"/>
      <c r="R15" s="3" t="s">
        <v>27</v>
      </c>
    </row>
    <row r="16" spans="1:18" s="2" customFormat="1" ht="21.95" customHeight="1" x14ac:dyDescent="0.5">
      <c r="A16" s="3" t="s">
        <v>26</v>
      </c>
      <c r="B16" s="3"/>
      <c r="C16" s="3"/>
      <c r="D16" s="3"/>
      <c r="E16" s="13">
        <f t="shared" si="8"/>
        <v>180</v>
      </c>
      <c r="F16" s="13">
        <v>102</v>
      </c>
      <c r="G16" s="14">
        <v>78</v>
      </c>
      <c r="H16" s="13">
        <f t="shared" si="9"/>
        <v>136</v>
      </c>
      <c r="I16" s="13">
        <v>83</v>
      </c>
      <c r="J16" s="14">
        <v>53</v>
      </c>
      <c r="K16" s="11">
        <f t="shared" si="10"/>
        <v>35.216434336023475</v>
      </c>
      <c r="L16" s="11">
        <f t="shared" si="11"/>
        <v>39.964580411086644</v>
      </c>
      <c r="M16" s="12">
        <f t="shared" si="12"/>
        <v>30.480775618505739</v>
      </c>
      <c r="N16" s="12">
        <f t="shared" si="13"/>
        <v>26.706674312106763</v>
      </c>
      <c r="O16" s="11">
        <f t="shared" si="14"/>
        <v>32.677937274108835</v>
      </c>
      <c r="P16" s="11">
        <f t="shared" si="15"/>
        <v>20.764607705628386</v>
      </c>
      <c r="Q16" s="10"/>
      <c r="R16" s="3" t="s">
        <v>25</v>
      </c>
    </row>
    <row r="17" spans="1:18" s="2" customFormat="1" ht="21.95" customHeight="1" x14ac:dyDescent="0.5">
      <c r="A17" s="3" t="s">
        <v>24</v>
      </c>
      <c r="B17" s="3"/>
      <c r="C17" s="3"/>
      <c r="D17" s="3"/>
      <c r="E17" s="13">
        <f t="shared" si="8"/>
        <v>268</v>
      </c>
      <c r="F17" s="13">
        <v>182</v>
      </c>
      <c r="G17" s="14">
        <v>86</v>
      </c>
      <c r="H17" s="13">
        <f t="shared" si="9"/>
        <v>228</v>
      </c>
      <c r="I17" s="13">
        <v>153</v>
      </c>
      <c r="J17" s="14">
        <v>75</v>
      </c>
      <c r="K17" s="11">
        <f t="shared" si="10"/>
        <v>52.433357789190509</v>
      </c>
      <c r="L17" s="11">
        <f t="shared" si="11"/>
        <v>71.309349360958521</v>
      </c>
      <c r="M17" s="12">
        <f t="shared" si="12"/>
        <v>33.607009015275558</v>
      </c>
      <c r="N17" s="11">
        <f t="shared" si="13"/>
        <v>44.772953993826043</v>
      </c>
      <c r="O17" s="12">
        <f t="shared" si="14"/>
        <v>60.237643408899423</v>
      </c>
      <c r="P17" s="11">
        <f t="shared" si="15"/>
        <v>29.383878828719411</v>
      </c>
      <c r="Q17" s="10"/>
      <c r="R17" s="3" t="s">
        <v>23</v>
      </c>
    </row>
    <row r="18" spans="1:18" s="2" customFormat="1" ht="21.95" customHeight="1" x14ac:dyDescent="0.5">
      <c r="A18" s="3" t="s">
        <v>22</v>
      </c>
      <c r="B18" s="3"/>
      <c r="C18" s="3"/>
      <c r="D18" s="3"/>
      <c r="E18" s="13">
        <f t="shared" si="8"/>
        <v>295</v>
      </c>
      <c r="F18" s="17">
        <v>133</v>
      </c>
      <c r="G18" s="14">
        <v>162</v>
      </c>
      <c r="H18" s="13">
        <f t="shared" si="9"/>
        <v>367</v>
      </c>
      <c r="I18" s="17">
        <v>163</v>
      </c>
      <c r="J18" s="14">
        <v>204</v>
      </c>
      <c r="K18" s="11">
        <f t="shared" si="10"/>
        <v>57.715822939594034</v>
      </c>
      <c r="L18" s="15">
        <f t="shared" si="11"/>
        <v>52.110678379161996</v>
      </c>
      <c r="M18" s="12">
        <f t="shared" si="12"/>
        <v>63.306226284588838</v>
      </c>
      <c r="N18" s="19">
        <f t="shared" si="13"/>
        <v>72.068746121641041</v>
      </c>
      <c r="O18" s="18">
        <f t="shared" si="14"/>
        <v>64.174744285298075</v>
      </c>
      <c r="P18" s="11">
        <f t="shared" si="15"/>
        <v>79.924150414116795</v>
      </c>
      <c r="Q18" s="10"/>
      <c r="R18" s="3" t="s">
        <v>21</v>
      </c>
    </row>
    <row r="19" spans="1:18" s="2" customFormat="1" ht="21.95" customHeight="1" x14ac:dyDescent="0.5">
      <c r="A19" s="3" t="s">
        <v>20</v>
      </c>
      <c r="B19" s="3"/>
      <c r="C19" s="3"/>
      <c r="D19" s="3"/>
      <c r="E19" s="13">
        <f t="shared" si="8"/>
        <v>60</v>
      </c>
      <c r="F19" s="13">
        <v>41</v>
      </c>
      <c r="G19" s="14">
        <v>19</v>
      </c>
      <c r="H19" s="13">
        <f t="shared" si="9"/>
        <v>128</v>
      </c>
      <c r="I19" s="13">
        <v>87</v>
      </c>
      <c r="J19" s="14">
        <v>41</v>
      </c>
      <c r="K19" s="11">
        <f t="shared" si="10"/>
        <v>11.73881144534116</v>
      </c>
      <c r="L19" s="11">
        <f t="shared" si="11"/>
        <v>16.064194086809337</v>
      </c>
      <c r="M19" s="12">
        <f t="shared" si="12"/>
        <v>7.4248043173283209</v>
      </c>
      <c r="N19" s="12">
        <f t="shared" si="13"/>
        <v>25.135693470218129</v>
      </c>
      <c r="O19" s="12">
        <f t="shared" si="14"/>
        <v>34.252777624668298</v>
      </c>
      <c r="P19" s="11">
        <f t="shared" si="15"/>
        <v>16.063187093033278</v>
      </c>
      <c r="Q19" s="10"/>
      <c r="R19" s="3" t="s">
        <v>19</v>
      </c>
    </row>
    <row r="20" spans="1:18" s="2" customFormat="1" ht="21.95" customHeight="1" x14ac:dyDescent="0.5">
      <c r="A20" s="3" t="s">
        <v>18</v>
      </c>
      <c r="B20" s="3"/>
      <c r="C20" s="3"/>
      <c r="D20" s="3"/>
      <c r="E20" s="13">
        <f t="shared" si="8"/>
        <v>48</v>
      </c>
      <c r="F20" s="13">
        <v>38</v>
      </c>
      <c r="G20" s="14">
        <v>10</v>
      </c>
      <c r="H20" s="13">
        <f t="shared" si="9"/>
        <v>43</v>
      </c>
      <c r="I20" s="13">
        <v>35</v>
      </c>
      <c r="J20" s="14">
        <v>8</v>
      </c>
      <c r="K20" s="11">
        <f t="shared" si="10"/>
        <v>9.3910491562729277</v>
      </c>
      <c r="L20" s="11">
        <f t="shared" si="11"/>
        <v>14.888765251189142</v>
      </c>
      <c r="M20" s="12">
        <f t="shared" si="12"/>
        <v>3.9077917459622742</v>
      </c>
      <c r="N20" s="12">
        <f t="shared" si="13"/>
        <v>8.4440220251514031</v>
      </c>
      <c r="O20" s="12">
        <f t="shared" si="14"/>
        <v>13.779853067395292</v>
      </c>
      <c r="P20" s="11">
        <f t="shared" si="15"/>
        <v>3.1342804083967373</v>
      </c>
      <c r="Q20" s="10"/>
      <c r="R20" s="3" t="s">
        <v>17</v>
      </c>
    </row>
    <row r="21" spans="1:18" s="2" customFormat="1" ht="21.95" customHeight="1" x14ac:dyDescent="0.5">
      <c r="A21" s="3" t="s">
        <v>16</v>
      </c>
      <c r="B21" s="3"/>
      <c r="C21" s="3"/>
      <c r="D21" s="3"/>
      <c r="E21" s="13">
        <f t="shared" si="8"/>
        <v>133</v>
      </c>
      <c r="F21" s="13">
        <v>56</v>
      </c>
      <c r="G21" s="14">
        <v>77</v>
      </c>
      <c r="H21" s="13">
        <f t="shared" si="9"/>
        <v>141</v>
      </c>
      <c r="I21" s="13">
        <v>58</v>
      </c>
      <c r="J21" s="14">
        <v>83</v>
      </c>
      <c r="K21" s="11">
        <f t="shared" si="10"/>
        <v>26.021032037172901</v>
      </c>
      <c r="L21" s="11">
        <f t="shared" si="11"/>
        <v>21.941338264910314</v>
      </c>
      <c r="M21" s="12">
        <f t="shared" si="12"/>
        <v>30.089996443909513</v>
      </c>
      <c r="N21" s="12">
        <f t="shared" si="13"/>
        <v>27.688537338287158</v>
      </c>
      <c r="O21" s="12">
        <f t="shared" si="14"/>
        <v>22.835185083112201</v>
      </c>
      <c r="P21" s="11">
        <f t="shared" si="15"/>
        <v>32.518159237116151</v>
      </c>
      <c r="Q21" s="10"/>
      <c r="R21" s="3" t="s">
        <v>15</v>
      </c>
    </row>
    <row r="22" spans="1:18" s="2" customFormat="1" ht="21.95" customHeight="1" x14ac:dyDescent="0.5">
      <c r="A22" s="3" t="s">
        <v>14</v>
      </c>
      <c r="B22" s="3"/>
      <c r="C22" s="3"/>
      <c r="D22" s="3"/>
      <c r="E22" s="17">
        <f t="shared" si="8"/>
        <v>28</v>
      </c>
      <c r="F22" s="17">
        <v>18</v>
      </c>
      <c r="G22" s="17">
        <v>10</v>
      </c>
      <c r="H22" s="17">
        <f t="shared" si="9"/>
        <v>36</v>
      </c>
      <c r="I22" s="17">
        <v>30</v>
      </c>
      <c r="J22" s="17">
        <v>6</v>
      </c>
      <c r="K22" s="15">
        <f t="shared" si="10"/>
        <v>5.4781120078258745</v>
      </c>
      <c r="L22" s="15">
        <f t="shared" si="11"/>
        <v>7.0525730137211724</v>
      </c>
      <c r="M22" s="15">
        <f t="shared" si="12"/>
        <v>3.9077917459622742</v>
      </c>
      <c r="N22" s="16">
        <f t="shared" si="13"/>
        <v>7.0694137884988493</v>
      </c>
      <c r="O22" s="16">
        <f t="shared" si="14"/>
        <v>11.811302629195966</v>
      </c>
      <c r="P22" s="15">
        <f t="shared" si="15"/>
        <v>2.350710306297553</v>
      </c>
      <c r="Q22" s="10"/>
      <c r="R22" s="3" t="s">
        <v>13</v>
      </c>
    </row>
    <row r="23" spans="1:18" s="2" customFormat="1" ht="21.95" customHeight="1" x14ac:dyDescent="0.5">
      <c r="A23" s="3" t="s">
        <v>12</v>
      </c>
      <c r="B23" s="3"/>
      <c r="C23" s="3"/>
      <c r="D23" s="3"/>
      <c r="E23" s="17">
        <f t="shared" si="8"/>
        <v>14</v>
      </c>
      <c r="F23" s="17">
        <v>8</v>
      </c>
      <c r="G23" s="17">
        <v>6</v>
      </c>
      <c r="H23" s="17">
        <f t="shared" si="9"/>
        <v>15</v>
      </c>
      <c r="I23" s="17">
        <v>11</v>
      </c>
      <c r="J23" s="17">
        <v>4</v>
      </c>
      <c r="K23" s="16">
        <f t="shared" si="10"/>
        <v>2.7390560039129372</v>
      </c>
      <c r="L23" s="15">
        <f t="shared" si="11"/>
        <v>3.1344768949871877</v>
      </c>
      <c r="M23" s="15">
        <f t="shared" si="12"/>
        <v>2.3446750475773643</v>
      </c>
      <c r="N23" s="16">
        <f t="shared" si="13"/>
        <v>2.9455890785411873</v>
      </c>
      <c r="O23" s="16">
        <f t="shared" si="14"/>
        <v>4.3308109640385206</v>
      </c>
      <c r="P23" s="15">
        <f t="shared" si="15"/>
        <v>1.5671402041983686</v>
      </c>
      <c r="Q23" s="10"/>
      <c r="R23" s="3" t="s">
        <v>11</v>
      </c>
    </row>
    <row r="24" spans="1:18" s="2" customFormat="1" ht="21.95" customHeight="1" x14ac:dyDescent="0.5">
      <c r="A24" s="3" t="s">
        <v>10</v>
      </c>
      <c r="B24" s="3"/>
      <c r="C24" s="3"/>
      <c r="D24" s="3"/>
      <c r="E24" s="13">
        <f t="shared" si="8"/>
        <v>1210</v>
      </c>
      <c r="F24" s="13">
        <v>656</v>
      </c>
      <c r="G24" s="14">
        <v>554</v>
      </c>
      <c r="H24" s="13">
        <f t="shared" si="9"/>
        <v>1483</v>
      </c>
      <c r="I24" s="13">
        <v>806</v>
      </c>
      <c r="J24" s="14">
        <v>677</v>
      </c>
      <c r="K24" s="11">
        <f t="shared" si="10"/>
        <v>236.7326974810467</v>
      </c>
      <c r="L24" s="11">
        <f t="shared" si="11"/>
        <v>257.02710538894939</v>
      </c>
      <c r="M24" s="12">
        <f t="shared" si="12"/>
        <v>216.49166272630998</v>
      </c>
      <c r="N24" s="12">
        <f t="shared" si="13"/>
        <v>291.22057356510538</v>
      </c>
      <c r="O24" s="12">
        <f t="shared" si="14"/>
        <v>317.33033063773161</v>
      </c>
      <c r="P24" s="11">
        <f t="shared" si="15"/>
        <v>265.23847956057386</v>
      </c>
      <c r="Q24" s="10"/>
      <c r="R24" s="3" t="s">
        <v>9</v>
      </c>
    </row>
    <row r="25" spans="1:18" s="2" customFormat="1" ht="6" customHeight="1" x14ac:dyDescent="0.5">
      <c r="A25" s="9"/>
      <c r="B25" s="5"/>
      <c r="C25" s="5"/>
      <c r="D25" s="8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6"/>
      <c r="R25" s="5"/>
    </row>
    <row r="26" spans="1:18" s="2" customFormat="1" ht="6" customHeight="1" x14ac:dyDescent="0.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2" customFormat="1" ht="21.95" hidden="1" customHeight="1" x14ac:dyDescent="0.5">
      <c r="A27" s="2" t="s">
        <v>8</v>
      </c>
      <c r="C27" s="2" t="s">
        <v>7</v>
      </c>
      <c r="E27" s="3"/>
      <c r="F27" s="3"/>
      <c r="G27" s="3"/>
      <c r="H27" s="3"/>
      <c r="I27" s="3"/>
      <c r="J27" s="3"/>
      <c r="K27" s="2" t="s">
        <v>6</v>
      </c>
      <c r="L27" s="3"/>
      <c r="M27" s="3"/>
      <c r="N27" s="3"/>
      <c r="O27" s="3"/>
      <c r="P27" s="3"/>
      <c r="Q27" s="3"/>
      <c r="R27" s="3"/>
    </row>
    <row r="28" spans="1:18" s="2" customFormat="1" ht="21.95" hidden="1" customHeight="1" x14ac:dyDescent="0.5">
      <c r="A28" s="2" t="s">
        <v>5</v>
      </c>
      <c r="C28" s="2" t="s">
        <v>4</v>
      </c>
      <c r="K28" s="2" t="s">
        <v>3</v>
      </c>
    </row>
    <row r="29" spans="1:18" s="2" customFormat="1" ht="21.95" customHeight="1" x14ac:dyDescent="0.5">
      <c r="A29" s="3" t="s">
        <v>2</v>
      </c>
      <c r="C29" s="3" t="s">
        <v>1</v>
      </c>
      <c r="D29" s="3"/>
      <c r="K29" s="2" t="s">
        <v>0</v>
      </c>
    </row>
    <row r="30" spans="1:18" s="2" customFormat="1" ht="21.95" customHeight="1" x14ac:dyDescent="0.5"/>
  </sheetData>
  <mergeCells count="12">
    <mergeCell ref="K6:M6"/>
    <mergeCell ref="N6:P6"/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2022-09-27T03:46:39Z</cp:lastPrinted>
  <dcterms:created xsi:type="dcterms:W3CDTF">2020-04-24T05:42:39Z</dcterms:created>
  <dcterms:modified xsi:type="dcterms:W3CDTF">2022-09-27T03:49:17Z</dcterms:modified>
</cp:coreProperties>
</file>