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4" sheetId="4" r:id="rId1"/>
    <sheet name="Sheet1" sheetId="1" r:id="rId2"/>
    <sheet name="Sheet2" sheetId="2" r:id="rId3"/>
    <sheet name="Sheet3" sheetId="3" r:id="rId4"/>
  </sheets>
  <definedNames>
    <definedName name="_xlnm.Print_Area" localSheetId="0">'T-7.4'!$A$1:$V$23</definedName>
  </definedNames>
  <calcPr calcId="124519"/>
</workbook>
</file>

<file path=xl/calcChain.xml><?xml version="1.0" encoding="utf-8"?>
<calcChain xmlns="http://schemas.openxmlformats.org/spreadsheetml/2006/main">
  <c r="M18" i="4"/>
  <c r="L18"/>
  <c r="K18" s="1"/>
  <c r="K17"/>
  <c r="M16"/>
  <c r="L16"/>
  <c r="L14" s="1"/>
  <c r="M15"/>
  <c r="L15"/>
  <c r="K15"/>
  <c r="M14"/>
  <c r="J14"/>
  <c r="I14"/>
  <c r="H14"/>
  <c r="G14"/>
  <c r="F14"/>
  <c r="E14"/>
  <c r="L12"/>
  <c r="K12" s="1"/>
  <c r="M11"/>
  <c r="M8" s="1"/>
  <c r="L11"/>
  <c r="K11" s="1"/>
  <c r="M10"/>
  <c r="L10"/>
  <c r="K10" s="1"/>
  <c r="M9"/>
  <c r="L9"/>
  <c r="K9"/>
  <c r="K8" s="1"/>
  <c r="J8"/>
  <c r="I8"/>
  <c r="H8"/>
  <c r="K16" l="1"/>
  <c r="K14" s="1"/>
  <c r="L8"/>
</calcChain>
</file>

<file path=xl/sharedStrings.xml><?xml version="1.0" encoding="utf-8"?>
<sst xmlns="http://schemas.openxmlformats.org/spreadsheetml/2006/main" count="142" uniqueCount="42">
  <si>
    <t>ตาราง</t>
  </si>
  <si>
    <t>ครู จำแนกตามเพศและวุฒิการศึกษา และนักเรียน จำแนกตามเพศและระดับการศึกษา พ.ศ. 2556 -2560</t>
  </si>
  <si>
    <t>Table</t>
  </si>
  <si>
    <t>Teacher by Sex and Qualification and Student by Sex and Level of Education: 2013 - 2017</t>
  </si>
  <si>
    <t>2556 (2013)</t>
  </si>
  <si>
    <t>2557 (2014)</t>
  </si>
  <si>
    <t>2558 (2015)</t>
  </si>
  <si>
    <t>2559 (2016)</t>
  </si>
  <si>
    <t>2560 (2017)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</si>
  <si>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</si>
  <si>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</si>
  <si>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</si>
  <si>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</si>
  <si>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</si>
  <si>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</si>
  <si>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</si>
  <si>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</si>
  <si>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</t>
  </si>
  <si>
    <t>วุฒิการศึกษา</t>
  </si>
  <si>
    <t>-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</si>
  <si>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</si>
  <si>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</si>
  <si>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</si>
  <si>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</si>
  <si>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</si>
  <si>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</si>
  <si>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</si>
  <si>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</si>
  <si>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</si>
  <si>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</si>
  <si>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</si>
  <si>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</si>
  <si>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</si>
  <si>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</si>
  <si>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</si>
  <si>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</si>
  <si>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</si>
  <si>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</si>
  <si>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สำนักงานเขตพื้นที่การศึกษาประถมศึกษากำแพงเพชร  เขต 1 และ 2</t>
  </si>
  <si>
    <t xml:space="preserve"> Source:   Kamphaeng Phet  Primary Educational Service Area Office,Area 1 and 2 </t>
  </si>
  <si>
    <t xml:space="preserve">              สำนักงานเขตพื้นที่การศึกษามัธยมศึกษาเขต 41 (จังหวัดกำแพงเพชร )</t>
  </si>
  <si>
    <t xml:space="preserve">                Kamphaeng Phet  Secondary Educational Service Area Office,Area  41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</si>
</sst>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3" fillId="0" borderId="1" xfId="1" applyFont="1" applyBorder="1" applyAlignment="1"/>
    <xf numFmtId="0" fontId="6" fillId="0" borderId="11" xfId="1" applyFont="1" applyBorder="1" applyAlignment="1"/>
    <xf numFmtId="0" fontId="3" fillId="0" borderId="6" xfId="1" applyFont="1" applyBorder="1" applyAlignment="1">
      <alignment vertical="center"/>
    </xf>
    <xf numFmtId="0" fontId="6" fillId="0" borderId="7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187" fontId="8" fillId="0" borderId="12" xfId="2" applyNumberFormat="1" applyFont="1" applyBorder="1" applyAlignment="1">
      <alignment horizontal="right"/>
    </xf>
    <xf numFmtId="187" fontId="8" fillId="0" borderId="12" xfId="1" applyNumberFormat="1" applyFont="1" applyBorder="1"/>
    <xf numFmtId="0" fontId="6" fillId="0" borderId="0" xfId="1" applyFont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3" fillId="0" borderId="7" xfId="1" applyFont="1" applyBorder="1" applyAlignment="1">
      <alignment horizontal="center"/>
    </xf>
    <xf numFmtId="0" fontId="6" fillId="0" borderId="0" xfId="1" applyFont="1" applyAlignment="1">
      <alignment horizontal="left"/>
    </xf>
    <xf numFmtId="187" fontId="9" fillId="0" borderId="12" xfId="2" applyNumberFormat="1" applyFont="1" applyBorder="1" applyAlignment="1">
      <alignment horizontal="right"/>
    </xf>
    <xf numFmtId="187" fontId="9" fillId="0" borderId="12" xfId="3" applyNumberFormat="1" applyFont="1" applyBorder="1"/>
    <xf numFmtId="0" fontId="6" fillId="0" borderId="0" xfId="1" applyFont="1" applyAlignment="1"/>
    <xf numFmtId="0" fontId="6" fillId="0" borderId="5" xfId="1" applyFont="1" applyBorder="1" applyAlignment="1"/>
    <xf numFmtId="0" fontId="3" fillId="0" borderId="12" xfId="1" applyFont="1" applyBorder="1" applyAlignment="1">
      <alignment vertical="center"/>
    </xf>
    <xf numFmtId="187" fontId="10" fillId="0" borderId="12" xfId="3" applyNumberFormat="1" applyFont="1" applyBorder="1" applyAlignment="1">
      <alignment horizontal="right"/>
    </xf>
    <xf numFmtId="187" fontId="8" fillId="0" borderId="12" xfId="3" applyNumberFormat="1" applyFont="1" applyBorder="1" applyAlignment="1">
      <alignment horizontal="right"/>
    </xf>
    <xf numFmtId="187" fontId="9" fillId="0" borderId="7" xfId="4" applyNumberFormat="1" applyFont="1" applyBorder="1" applyAlignment="1">
      <alignment horizontal="right"/>
    </xf>
    <xf numFmtId="187" fontId="9" fillId="0" borderId="12" xfId="4" applyNumberFormat="1" applyFont="1" applyBorder="1" applyAlignment="1">
      <alignment horizontal="right"/>
    </xf>
    <xf numFmtId="187" fontId="9" fillId="0" borderId="0" xfId="3" applyNumberFormat="1" applyFont="1"/>
    <xf numFmtId="187" fontId="9" fillId="0" borderId="7" xfId="3" applyNumberFormat="1" applyFont="1" applyBorder="1"/>
    <xf numFmtId="0" fontId="6" fillId="0" borderId="7" xfId="1" applyFont="1" applyBorder="1"/>
    <xf numFmtId="0" fontId="4" fillId="0" borderId="12" xfId="1" applyFont="1" applyBorder="1"/>
    <xf numFmtId="0" fontId="4" fillId="0" borderId="7" xfId="1" applyFont="1" applyBorder="1"/>
    <xf numFmtId="0" fontId="4" fillId="0" borderId="9" xfId="1" applyFont="1" applyBorder="1"/>
    <xf numFmtId="0" fontId="4" fillId="0" borderId="1" xfId="1" applyFont="1" applyBorder="1"/>
    <xf numFmtId="0" fontId="5" fillId="0" borderId="0" xfId="1" applyFont="1" applyBorder="1" applyAlignment="1">
      <alignment horizontal="left"/>
    </xf>
    <xf numFmtId="0" fontId="6" fillId="0" borderId="0" xfId="1" applyFont="1" applyBorder="1"/>
  </cellXfs>
  <cellStyles count="7">
    <cellStyle name="Comma 2" xfId="5"/>
    <cellStyle name="Normal 2" xfId="6"/>
    <cellStyle name="เครื่องหมายจุลภาค 2" xfId="3"/>
    <cellStyle name="เครื่องหมายจุลภาค 3" xfId="4"/>
    <cellStyle name="เครื่องหมายจุลภาค 4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57150</xdr:rowOff>
    </xdr:from>
    <xdr:to>
      <xdr:col>21</xdr:col>
      <xdr:colOff>333375</xdr:colOff>
      <xdr:row>7</xdr:row>
      <xdr:rowOff>19050</xdr:rowOff>
    </xdr:to>
    <xdr:grpSp>
      <xdr:nvGrpSpPr>
        <xdr:cNvPr id="2" name="Group 5"/>
        <xdr:cNvGrpSpPr/>
      </xdr:nvGrpSpPr>
      <xdr:grpSpPr>
        <a:xfrm>
          <a:off x="9572625" y="57150"/>
          <a:ext cx="344365" cy="1698381"/>
          <a:chOff x="9629775" y="57150"/>
          <a:chExt cx="342900" cy="1704975"/>
        </a:xfrm>
      </xdr:grpSpPr>
      <xdr:grpSp>
        <xdr:nvGrpSpPr>
          <xdr:cNvPr id="3" name="Group 1"/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T22"/>
  <sheetViews>
    <sheetView showGridLines="0" tabSelected="1" topLeftCell="A2" zoomScale="130" zoomScaleNormal="130" workbookViewId="0">
      <selection activeCell="S17" sqref="S17"/>
    </sheetView>
  </sheetViews>
  <sheetFormatPr defaultRowHeight="18.75"/>
  <cols>
    <col min="1" max="1" width="0.75" style="7" customWidth="1"/>
    <col min="2" max="2" width="5.125" style="7" customWidth="1"/>
    <col min="3" max="3" width="3.625" style="7" customWidth="1"/>
    <col min="4" max="4" width="6" style="7" customWidth="1"/>
    <col min="5" max="19" width="6.125" style="7" customWidth="1"/>
    <col min="20" max="20" width="16" style="6" customWidth="1"/>
    <col min="21" max="21" width="2" style="7" customWidth="1"/>
    <col min="22" max="22" width="4.75" style="7" customWidth="1"/>
    <col min="23" max="16384" width="9" style="7"/>
  </cols>
  <sheetData>
    <row r="1" spans="1:20" s="1" customFormat="1">
      <c r="B1" s="1" t="s">
        <v>0</v>
      </c>
      <c r="C1" s="2">
        <v>7.4</v>
      </c>
      <c r="D1" s="1" t="s">
        <v>1</v>
      </c>
      <c r="T1" s="3"/>
    </row>
    <row r="2" spans="1:20" s="4" customFormat="1">
      <c r="B2" s="1" t="s">
        <v>2</v>
      </c>
      <c r="C2" s="2">
        <v>7.4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12" customFormat="1" ht="21" customHeight="1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11" t="s">
        <v>9</v>
      </c>
    </row>
    <row r="5" spans="1:20" s="12" customFormat="1" ht="21" customHeight="1">
      <c r="A5" s="13" t="s">
        <v>10</v>
      </c>
      <c r="B5" s="13"/>
      <c r="C5" s="13"/>
      <c r="D5" s="14"/>
      <c r="E5" s="15" t="s">
        <v>11</v>
      </c>
      <c r="F5" s="15" t="s">
        <v>12</v>
      </c>
      <c r="G5" s="16" t="s">
        <v>13</v>
      </c>
      <c r="H5" s="15" t="s">
        <v>11</v>
      </c>
      <c r="I5" s="15" t="s">
        <v>12</v>
      </c>
      <c r="J5" s="16" t="s">
        <v>13</v>
      </c>
      <c r="K5" s="15" t="s">
        <v>11</v>
      </c>
      <c r="L5" s="15" t="s">
        <v>12</v>
      </c>
      <c r="M5" s="16" t="s">
        <v>13</v>
      </c>
      <c r="N5" s="15" t="s">
        <v>11</v>
      </c>
      <c r="O5" s="15" t="s">
        <v>12</v>
      </c>
      <c r="P5" s="16" t="s">
        <v>13</v>
      </c>
      <c r="Q5" s="15" t="s">
        <v>11</v>
      </c>
      <c r="R5" s="15" t="s">
        <v>12</v>
      </c>
      <c r="S5" s="16" t="s">
        <v>13</v>
      </c>
      <c r="T5" s="17"/>
    </row>
    <row r="6" spans="1:20" s="12" customFormat="1" ht="21" customHeight="1">
      <c r="A6" s="18"/>
      <c r="B6" s="18"/>
      <c r="C6" s="18"/>
      <c r="D6" s="18"/>
      <c r="E6" s="19" t="s">
        <v>14</v>
      </c>
      <c r="F6" s="19" t="s">
        <v>15</v>
      </c>
      <c r="G6" s="20" t="s">
        <v>16</v>
      </c>
      <c r="H6" s="19" t="s">
        <v>14</v>
      </c>
      <c r="I6" s="19" t="s">
        <v>15</v>
      </c>
      <c r="J6" s="20" t="s">
        <v>16</v>
      </c>
      <c r="K6" s="19" t="s">
        <v>14</v>
      </c>
      <c r="L6" s="19" t="s">
        <v>15</v>
      </c>
      <c r="M6" s="20" t="s">
        <v>16</v>
      </c>
      <c r="N6" s="19" t="s">
        <v>14</v>
      </c>
      <c r="O6" s="19" t="s">
        <v>15</v>
      </c>
      <c r="P6" s="20" t="s">
        <v>16</v>
      </c>
      <c r="Q6" s="19" t="s">
        <v>14</v>
      </c>
      <c r="R6" s="19" t="s">
        <v>15</v>
      </c>
      <c r="S6" s="20" t="s">
        <v>16</v>
      </c>
      <c r="T6" s="21"/>
    </row>
    <row r="7" spans="1:20" s="22" customFormat="1" ht="30.75" customHeight="1">
      <c r="C7" s="23" t="s">
        <v>17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1:20" s="22" customFormat="1" ht="28.5" customHeight="1">
      <c r="A8" s="27" t="s">
        <v>18</v>
      </c>
      <c r="B8" s="27"/>
      <c r="C8" s="27"/>
      <c r="D8" s="28"/>
      <c r="E8" s="29" t="s">
        <v>19</v>
      </c>
      <c r="F8" s="29" t="s">
        <v>19</v>
      </c>
      <c r="G8" s="29" t="s">
        <v>19</v>
      </c>
      <c r="H8" s="30">
        <f t="shared" ref="H8:M8" si="0">SUM(H9:H12)</f>
        <v>5803</v>
      </c>
      <c r="I8" s="30">
        <f t="shared" si="0"/>
        <v>1933</v>
      </c>
      <c r="J8" s="30">
        <f t="shared" si="0"/>
        <v>3870</v>
      </c>
      <c r="K8" s="30">
        <f t="shared" si="0"/>
        <v>5740</v>
      </c>
      <c r="L8" s="30">
        <f t="shared" si="0"/>
        <v>1905</v>
      </c>
      <c r="M8" s="30">
        <f t="shared" si="0"/>
        <v>3835</v>
      </c>
      <c r="N8" s="31" t="s">
        <v>19</v>
      </c>
      <c r="O8" s="32" t="s">
        <v>19</v>
      </c>
      <c r="P8" s="33" t="s">
        <v>19</v>
      </c>
      <c r="Q8" s="33" t="s">
        <v>19</v>
      </c>
      <c r="R8" s="33" t="s">
        <v>19</v>
      </c>
      <c r="S8" s="33" t="s">
        <v>19</v>
      </c>
      <c r="T8" s="34" t="s">
        <v>20</v>
      </c>
    </row>
    <row r="9" spans="1:20" s="22" customFormat="1" ht="27" customHeight="1">
      <c r="A9" s="35"/>
      <c r="B9" s="35" t="s">
        <v>21</v>
      </c>
      <c r="C9" s="35"/>
      <c r="D9" s="35"/>
      <c r="E9" s="36" t="s">
        <v>19</v>
      </c>
      <c r="F9" s="36" t="s">
        <v>19</v>
      </c>
      <c r="G9" s="36" t="s">
        <v>19</v>
      </c>
      <c r="H9" s="36">
        <v>1502</v>
      </c>
      <c r="I9" s="36">
        <v>622</v>
      </c>
      <c r="J9" s="36">
        <v>880</v>
      </c>
      <c r="K9" s="37">
        <f>+L9+M9</f>
        <v>1154</v>
      </c>
      <c r="L9" s="37">
        <f>38+1+57+1+198+32</f>
        <v>327</v>
      </c>
      <c r="M9" s="37">
        <f>127+180+4+550-34</f>
        <v>827</v>
      </c>
      <c r="N9" s="31" t="s">
        <v>19</v>
      </c>
      <c r="O9" s="32" t="s">
        <v>19</v>
      </c>
      <c r="P9" s="33" t="s">
        <v>19</v>
      </c>
      <c r="Q9" s="33" t="s">
        <v>19</v>
      </c>
      <c r="R9" s="33" t="s">
        <v>19</v>
      </c>
      <c r="S9" s="33" t="s">
        <v>19</v>
      </c>
      <c r="T9" s="26" t="s">
        <v>22</v>
      </c>
    </row>
    <row r="10" spans="1:20" s="22" customFormat="1" ht="27" customHeight="1">
      <c r="A10" s="38"/>
      <c r="B10" s="38" t="s">
        <v>23</v>
      </c>
      <c r="C10" s="38"/>
      <c r="D10" s="39"/>
      <c r="E10" s="36" t="s">
        <v>19</v>
      </c>
      <c r="F10" s="36" t="s">
        <v>19</v>
      </c>
      <c r="G10" s="36" t="s">
        <v>19</v>
      </c>
      <c r="H10" s="36">
        <v>4178</v>
      </c>
      <c r="I10" s="36">
        <v>1264</v>
      </c>
      <c r="J10" s="36">
        <v>2914</v>
      </c>
      <c r="K10" s="37">
        <f>+L10+M10</f>
        <v>4496</v>
      </c>
      <c r="L10" s="37">
        <f>475+385+517+148</f>
        <v>1525</v>
      </c>
      <c r="M10" s="37">
        <f>1208+946+938-121</f>
        <v>2971</v>
      </c>
      <c r="N10" s="31" t="s">
        <v>19</v>
      </c>
      <c r="O10" s="32" t="s">
        <v>19</v>
      </c>
      <c r="P10" s="33" t="s">
        <v>19</v>
      </c>
      <c r="Q10" s="33" t="s">
        <v>19</v>
      </c>
      <c r="R10" s="33" t="s">
        <v>19</v>
      </c>
      <c r="S10" s="33" t="s">
        <v>19</v>
      </c>
      <c r="T10" s="26" t="s">
        <v>24</v>
      </c>
    </row>
    <row r="11" spans="1:20" s="22" customFormat="1" ht="27" customHeight="1">
      <c r="A11" s="35"/>
      <c r="B11" s="35" t="s">
        <v>25</v>
      </c>
      <c r="C11" s="35"/>
      <c r="D11" s="35"/>
      <c r="E11" s="36" t="s">
        <v>19</v>
      </c>
      <c r="F11" s="36" t="s">
        <v>19</v>
      </c>
      <c r="G11" s="36" t="s">
        <v>19</v>
      </c>
      <c r="H11" s="36">
        <v>88</v>
      </c>
      <c r="I11" s="36">
        <v>29</v>
      </c>
      <c r="J11" s="36">
        <v>59</v>
      </c>
      <c r="K11" s="37">
        <f>+L11+M11</f>
        <v>53</v>
      </c>
      <c r="L11" s="37">
        <f>9+14+7+3</f>
        <v>33</v>
      </c>
      <c r="M11" s="37">
        <f>2+8+11-1</f>
        <v>20</v>
      </c>
      <c r="N11" s="31" t="s">
        <v>19</v>
      </c>
      <c r="O11" s="32" t="s">
        <v>19</v>
      </c>
      <c r="P11" s="33" t="s">
        <v>19</v>
      </c>
      <c r="Q11" s="33" t="s">
        <v>19</v>
      </c>
      <c r="R11" s="33" t="s">
        <v>19</v>
      </c>
      <c r="S11" s="33" t="s">
        <v>19</v>
      </c>
      <c r="T11" s="26" t="s">
        <v>26</v>
      </c>
    </row>
    <row r="12" spans="1:20" s="22" customFormat="1" ht="27" customHeight="1">
      <c r="A12" s="35"/>
      <c r="B12" s="35" t="s">
        <v>27</v>
      </c>
      <c r="C12" s="35"/>
      <c r="D12" s="35"/>
      <c r="E12" s="36" t="s">
        <v>19</v>
      </c>
      <c r="F12" s="36" t="s">
        <v>19</v>
      </c>
      <c r="G12" s="36" t="s">
        <v>19</v>
      </c>
      <c r="H12" s="36">
        <v>35</v>
      </c>
      <c r="I12" s="36">
        <v>18</v>
      </c>
      <c r="J12" s="36">
        <v>17</v>
      </c>
      <c r="K12" s="37">
        <f>+L12+M12</f>
        <v>37</v>
      </c>
      <c r="L12" s="36">
        <f>18+2</f>
        <v>20</v>
      </c>
      <c r="M12" s="36">
        <v>17</v>
      </c>
      <c r="N12" s="31" t="s">
        <v>19</v>
      </c>
      <c r="O12" s="32" t="s">
        <v>19</v>
      </c>
      <c r="P12" s="33" t="s">
        <v>19</v>
      </c>
      <c r="Q12" s="33" t="s">
        <v>19</v>
      </c>
      <c r="R12" s="33" t="s">
        <v>19</v>
      </c>
      <c r="S12" s="33" t="s">
        <v>19</v>
      </c>
      <c r="T12" s="26" t="s">
        <v>28</v>
      </c>
    </row>
    <row r="13" spans="1:20" s="22" customFormat="1" ht="30.75" customHeight="1">
      <c r="C13" s="4" t="s">
        <v>29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26"/>
    </row>
    <row r="14" spans="1:20" s="22" customFormat="1" ht="28.5" customHeight="1">
      <c r="A14" s="27" t="s">
        <v>10</v>
      </c>
      <c r="B14" s="27"/>
      <c r="C14" s="27"/>
      <c r="D14" s="28"/>
      <c r="E14" s="41">
        <f t="shared" ref="E14:M14" si="1">SUM(E15:E18)</f>
        <v>108143</v>
      </c>
      <c r="F14" s="42">
        <f t="shared" si="1"/>
        <v>54053</v>
      </c>
      <c r="G14" s="42">
        <f t="shared" si="1"/>
        <v>54090</v>
      </c>
      <c r="H14" s="41">
        <f t="shared" si="1"/>
        <v>94630</v>
      </c>
      <c r="I14" s="42">
        <f t="shared" si="1"/>
        <v>53291</v>
      </c>
      <c r="J14" s="42">
        <f t="shared" si="1"/>
        <v>41339</v>
      </c>
      <c r="K14" s="42">
        <f t="shared" si="1"/>
        <v>94836</v>
      </c>
      <c r="L14" s="42">
        <f t="shared" si="1"/>
        <v>47258</v>
      </c>
      <c r="M14" s="42">
        <f t="shared" si="1"/>
        <v>47578</v>
      </c>
      <c r="N14" s="33" t="s">
        <v>19</v>
      </c>
      <c r="O14" s="32" t="s">
        <v>19</v>
      </c>
      <c r="P14" s="33" t="s">
        <v>19</v>
      </c>
      <c r="Q14" s="33" t="s">
        <v>19</v>
      </c>
      <c r="R14" s="33" t="s">
        <v>19</v>
      </c>
      <c r="S14" s="33" t="s">
        <v>19</v>
      </c>
      <c r="T14" s="34" t="s">
        <v>9</v>
      </c>
    </row>
    <row r="15" spans="1:20" s="22" customFormat="1" ht="27" customHeight="1">
      <c r="B15" s="22" t="s">
        <v>30</v>
      </c>
      <c r="E15" s="43">
        <v>13435</v>
      </c>
      <c r="F15" s="43">
        <v>5263</v>
      </c>
      <c r="G15" s="44">
        <v>8172</v>
      </c>
      <c r="H15" s="43">
        <v>13347</v>
      </c>
      <c r="I15" s="43">
        <v>5219</v>
      </c>
      <c r="J15" s="44">
        <v>8128</v>
      </c>
      <c r="K15" s="45">
        <f>+L15+M15</f>
        <v>13009</v>
      </c>
      <c r="L15" s="46">
        <f>1719+1650+1720</f>
        <v>5089</v>
      </c>
      <c r="M15" s="37">
        <f>2646+2522+2752</f>
        <v>7920</v>
      </c>
      <c r="N15" s="33" t="s">
        <v>19</v>
      </c>
      <c r="O15" s="32" t="s">
        <v>19</v>
      </c>
      <c r="P15" s="33" t="s">
        <v>19</v>
      </c>
      <c r="Q15" s="33" t="s">
        <v>19</v>
      </c>
      <c r="R15" s="33" t="s">
        <v>19</v>
      </c>
      <c r="S15" s="33" t="s">
        <v>19</v>
      </c>
      <c r="T15" s="26" t="s">
        <v>31</v>
      </c>
    </row>
    <row r="16" spans="1:20" s="22" customFormat="1" ht="27" customHeight="1">
      <c r="B16" s="22" t="s">
        <v>32</v>
      </c>
      <c r="E16" s="43">
        <v>23469</v>
      </c>
      <c r="F16" s="43">
        <v>11875</v>
      </c>
      <c r="G16" s="44">
        <v>11594</v>
      </c>
      <c r="H16" s="43">
        <v>22644</v>
      </c>
      <c r="I16" s="43">
        <v>11376</v>
      </c>
      <c r="J16" s="44">
        <v>11268</v>
      </c>
      <c r="K16" s="45">
        <f>+L16+M16</f>
        <v>22178</v>
      </c>
      <c r="L16" s="46">
        <f>2031+634+525+519+2597+2492+2453</f>
        <v>11251</v>
      </c>
      <c r="M16" s="37">
        <f>2642+2573+2584+496+472+482+1678</f>
        <v>10927</v>
      </c>
      <c r="N16" s="33" t="s">
        <v>19</v>
      </c>
      <c r="O16" s="32" t="s">
        <v>19</v>
      </c>
      <c r="P16" s="33" t="s">
        <v>19</v>
      </c>
      <c r="Q16" s="33" t="s">
        <v>19</v>
      </c>
      <c r="R16" s="33" t="s">
        <v>19</v>
      </c>
      <c r="S16" s="33" t="s">
        <v>19</v>
      </c>
      <c r="T16" s="47" t="s">
        <v>33</v>
      </c>
    </row>
    <row r="17" spans="1:20" s="22" customFormat="1" ht="27" customHeight="1">
      <c r="B17" s="22" t="s">
        <v>34</v>
      </c>
      <c r="E17" s="43">
        <v>51440</v>
      </c>
      <c r="F17" s="43">
        <v>26684</v>
      </c>
      <c r="G17" s="43">
        <v>24756</v>
      </c>
      <c r="H17" s="43">
        <v>39242</v>
      </c>
      <c r="I17" s="43">
        <v>26742</v>
      </c>
      <c r="J17" s="44">
        <v>12500</v>
      </c>
      <c r="K17" s="45">
        <f>+L17+M17</f>
        <v>44561</v>
      </c>
      <c r="L17" s="46">
        <v>23064</v>
      </c>
      <c r="M17" s="37">
        <v>21497</v>
      </c>
      <c r="N17" s="33" t="s">
        <v>19</v>
      </c>
      <c r="O17" s="32" t="s">
        <v>19</v>
      </c>
      <c r="P17" s="33" t="s">
        <v>19</v>
      </c>
      <c r="Q17" s="33" t="s">
        <v>19</v>
      </c>
      <c r="R17" s="33" t="s">
        <v>19</v>
      </c>
      <c r="S17" s="33" t="s">
        <v>19</v>
      </c>
      <c r="T17" s="47" t="s">
        <v>35</v>
      </c>
    </row>
    <row r="18" spans="1:20" s="22" customFormat="1" ht="27" customHeight="1">
      <c r="B18" s="22" t="s">
        <v>36</v>
      </c>
      <c r="E18" s="43">
        <v>19799</v>
      </c>
      <c r="F18" s="43">
        <v>10231</v>
      </c>
      <c r="G18" s="43">
        <v>9568</v>
      </c>
      <c r="H18" s="43">
        <v>19397</v>
      </c>
      <c r="I18" s="43">
        <v>9954</v>
      </c>
      <c r="J18" s="44">
        <v>9443</v>
      </c>
      <c r="K18" s="45">
        <f>+L18+M18</f>
        <v>15088</v>
      </c>
      <c r="L18" s="46">
        <f>5102+1374+1378</f>
        <v>7854</v>
      </c>
      <c r="M18" s="37">
        <f>4787+1220+1227</f>
        <v>7234</v>
      </c>
      <c r="N18" s="33" t="s">
        <v>19</v>
      </c>
      <c r="O18" s="32" t="s">
        <v>19</v>
      </c>
      <c r="P18" s="33" t="s">
        <v>19</v>
      </c>
      <c r="Q18" s="33" t="s">
        <v>19</v>
      </c>
      <c r="R18" s="33" t="s">
        <v>19</v>
      </c>
      <c r="S18" s="33" t="s">
        <v>19</v>
      </c>
      <c r="T18" s="47" t="s">
        <v>37</v>
      </c>
    </row>
    <row r="19" spans="1:20" ht="6" customHeight="1">
      <c r="E19" s="48"/>
      <c r="F19" s="48"/>
      <c r="G19" s="48"/>
      <c r="H19" s="49"/>
      <c r="I19" s="49"/>
      <c r="J19" s="48"/>
      <c r="L19" s="49"/>
      <c r="M19" s="48"/>
      <c r="O19" s="49"/>
      <c r="P19" s="48"/>
      <c r="R19" s="49"/>
      <c r="S19" s="48"/>
      <c r="T19" s="50"/>
    </row>
    <row r="20" spans="1:20" ht="6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0" s="22" customFormat="1" ht="21" customHeight="1">
      <c r="B21" s="52" t="s">
        <v>38</v>
      </c>
      <c r="K21" s="12" t="s">
        <v>39</v>
      </c>
      <c r="T21" s="53"/>
    </row>
    <row r="22" spans="1:20" s="22" customFormat="1" ht="21" customHeight="1">
      <c r="B22" s="52" t="s">
        <v>40</v>
      </c>
      <c r="K22" s="12" t="s">
        <v>41</v>
      </c>
      <c r="T22" s="53"/>
    </row>
  </sheetData>
  <mergeCells count="9">
    <mergeCell ref="A5:D5"/>
    <mergeCell ref="A8:D8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T-7.4</vt:lpstr>
      <vt:lpstr>Sheet1</vt:lpstr>
      <vt:lpstr>Sheet2</vt:lpstr>
      <vt:lpstr>Sheet3</vt:lpstr>
      <vt:lpstr>'T-7.4'!Print_Area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2019-01-07T07:15:09Z</dcterms:created>
  <dcterms:modified xsi:type="dcterms:W3CDTF">2019-01-07T07:15:25Z</dcterms:modified>
</cp:coreProperties>
</file>