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ฝ่ายวิชาการสถิติและวางแผน\โครงการ สรง.2555-2560\สรง.2560 ไตรมาส1-4\MA.1060\"/>
    </mc:Choice>
  </mc:AlternateContent>
  <bookViews>
    <workbookView xWindow="0" yWindow="120" windowWidth="19200" windowHeight="9270"/>
  </bookViews>
  <sheets>
    <sheet name="T-4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K29" i="1" l="1"/>
  <c r="M29" i="1" l="1"/>
  <c r="L29" i="1"/>
  <c r="B8" i="1" l="1"/>
  <c r="C8" i="1" l="1"/>
  <c r="D8" i="1"/>
  <c r="C6" i="1"/>
  <c r="D6" i="1"/>
  <c r="B6" i="1"/>
  <c r="C5" i="1" l="1"/>
  <c r="C19" i="1" s="1"/>
  <c r="D5" i="1"/>
  <c r="D25" i="1" s="1"/>
  <c r="B5" i="1"/>
  <c r="B19" i="1" s="1"/>
  <c r="D20" i="1" l="1"/>
  <c r="D24" i="1"/>
  <c r="D29" i="1"/>
  <c r="D26" i="1"/>
  <c r="D22" i="1"/>
  <c r="D27" i="1"/>
  <c r="D23" i="1"/>
  <c r="D28" i="1"/>
  <c r="C22" i="1"/>
  <c r="C26" i="1"/>
  <c r="C23" i="1"/>
  <c r="C27" i="1"/>
  <c r="C20" i="1"/>
  <c r="C24" i="1"/>
  <c r="C28" i="1"/>
  <c r="C25" i="1"/>
  <c r="C29" i="1"/>
  <c r="B23" i="1"/>
  <c r="B27" i="1"/>
  <c r="B20" i="1"/>
  <c r="B24" i="1"/>
  <c r="B28" i="1"/>
  <c r="B25" i="1"/>
  <c r="B22" i="1"/>
  <c r="B26" i="1"/>
  <c r="D19" i="1"/>
  <c r="B29" i="1"/>
  <c r="B21" i="1" l="1"/>
  <c r="B18" i="1" s="1"/>
  <c r="C21" i="1"/>
  <c r="C18" i="1" s="1"/>
  <c r="D21" i="1"/>
  <c r="D18" i="1"/>
</calcChain>
</file>

<file path=xl/sharedStrings.xml><?xml version="1.0" encoding="utf-8"?>
<sst xmlns="http://schemas.openxmlformats.org/spreadsheetml/2006/main" count="106" uniqueCount="76">
  <si>
    <t>อุตสาหกรรม</t>
  </si>
  <si>
    <t>รวม</t>
  </si>
  <si>
    <t>ชาย</t>
  </si>
  <si>
    <t>หญิง</t>
  </si>
  <si>
    <t>จำนวน</t>
  </si>
  <si>
    <t>ยอดรวม</t>
  </si>
  <si>
    <t>ภาคเกษตรกรรม</t>
  </si>
  <si>
    <t>เกษตรกรรม การป่าไม้และการประมง</t>
  </si>
  <si>
    <t>นอกภาคเกษตรกรรม</t>
  </si>
  <si>
    <t>การผลิต</t>
  </si>
  <si>
    <t>การก่อสร้าง</t>
  </si>
  <si>
    <t>การขายส่ง-การขายปลีก</t>
  </si>
  <si>
    <t>การขนส่งที่เก็บสินค้า</t>
  </si>
  <si>
    <t>กิจกรรมโรงแรมและอาหาร</t>
  </si>
  <si>
    <t>การบริหารราชการและป้องกันประเทศ</t>
  </si>
  <si>
    <t>การศึกษา</t>
  </si>
  <si>
    <t>อื่นๆ</t>
  </si>
  <si>
    <t>ร้อยละ</t>
  </si>
  <si>
    <t xml:space="preserve">หมายเหตุ : อื่นๆ หมายถึง การทำเหมืองแร่เหมืองหิน การไฟฟ้าก๊าซและไอน้ำ การจัดหาน้ำบำบัดน้ำเสีย ข้อมูลข่าวสารและการสื่อสาร </t>
  </si>
  <si>
    <t xml:space="preserve">             กิจการทางการเงินและการประกันภัย กิจกรรมอสังหาริมทรัพย์ กิจกรรมทางวิชาชีพและเทคนิค การบริหารและการสนับสนุน</t>
  </si>
  <si>
    <t xml:space="preserve">             สุขภาพและสังคมสงเคราะห์ ศิลปะ ความบันเทิง นันทนาการ กิจกรรมบริการด้านอื่นๆ ลูกจ้างในครัวเรือนส่วนบุคคล ไม่ทราบ   </t>
  </si>
  <si>
    <t>-</t>
  </si>
  <si>
    <t xml:space="preserve">ตารางที่ 4  จำนวนและร้อยละของผู้มีงานทำ จำแนกตามอุตสาหกรรมและเพศ </t>
  </si>
  <si>
    <t>เกษตรกรรม</t>
  </si>
  <si>
    <t>การป่าไม้และ</t>
  </si>
  <si>
    <t>การประมง</t>
  </si>
  <si>
    <t>การทำ</t>
  </si>
  <si>
    <t>เหมืองแร่</t>
  </si>
  <si>
    <t>เหมืองหิน</t>
  </si>
  <si>
    <t>การไฟฟ้า</t>
  </si>
  <si>
    <t xml:space="preserve"> ก๊าซและ</t>
  </si>
  <si>
    <t>ไอน้ำ</t>
  </si>
  <si>
    <t>การจัดหา</t>
  </si>
  <si>
    <t>น้ำ บำบัด</t>
  </si>
  <si>
    <t>น้ำเสีย</t>
  </si>
  <si>
    <t>การ</t>
  </si>
  <si>
    <t>ก่อสร้าง</t>
  </si>
  <si>
    <t>การขายส่ง</t>
  </si>
  <si>
    <t>การขายปลีก</t>
  </si>
  <si>
    <t>การขนส่ง</t>
  </si>
  <si>
    <t>ที่เก็บสินค้า</t>
  </si>
  <si>
    <t>กิจกรรม</t>
  </si>
  <si>
    <t>โรงแรม</t>
  </si>
  <si>
    <t>และอาหาร</t>
  </si>
  <si>
    <t>ข้อมูลข่าวสาร</t>
  </si>
  <si>
    <t>และการ</t>
  </si>
  <si>
    <t>สื่อสาร</t>
  </si>
  <si>
    <t>กิจการทาง</t>
  </si>
  <si>
    <t>การเงินและ</t>
  </si>
  <si>
    <t>การประกันภัย</t>
  </si>
  <si>
    <t>อสังหาริมทรัพย์</t>
  </si>
  <si>
    <t>ทางวิชาชีพ</t>
  </si>
  <si>
    <t>และเทคนิค</t>
  </si>
  <si>
    <t>การบริหาร</t>
  </si>
  <si>
    <t>สนับสนุน</t>
  </si>
  <si>
    <t>ราชการและ</t>
  </si>
  <si>
    <t>ป้องกันประเทศ</t>
  </si>
  <si>
    <t>สุขภาพและ</t>
  </si>
  <si>
    <t>สังคมสงเคราห์</t>
  </si>
  <si>
    <t>ศิลปะ</t>
  </si>
  <si>
    <t>ความบันเทิง</t>
  </si>
  <si>
    <t>นันทนาการ</t>
  </si>
  <si>
    <t>บริการ</t>
  </si>
  <si>
    <t>ด้านอื่นๆ</t>
  </si>
  <si>
    <t>ลูกจ้างใน</t>
  </si>
  <si>
    <t>ครัวเรือน</t>
  </si>
  <si>
    <t>ส่วนบุคคล</t>
  </si>
  <si>
    <t>องค์การ</t>
  </si>
  <si>
    <t>ระหว่าง</t>
  </si>
  <si>
    <t>ประเทศ</t>
  </si>
  <si>
    <t>ไม่ทราบ</t>
  </si>
  <si>
    <t xml:space="preserve">  หนองบัวลำภู                      </t>
  </si>
  <si>
    <t xml:space="preserve">       ชาย                         </t>
  </si>
  <si>
    <t xml:space="preserve">       หญิง                        </t>
  </si>
  <si>
    <t>ที่มา: การสำรวจภาวะการทำงานของประชากร พ.ศ.2560 สำนักงานสถิติจังหวัดหนองบัวลำภู สำนักงานสถิติแห่งชาติ</t>
  </si>
  <si>
    <t>ตุลาคม 2560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</si>
</sst>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87" formatCode="_-* #,##0_-;\-* #,##0_-;_-* &quot;-&quot;??_-;_-@_-"/>
    <numFmt numFmtId="188" formatCode="0.0"/>
  </numFmts>
  <fonts count="11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3"/>
      <name val="TH SarabunPSK"/>
      <family val="2"/>
    </font>
    <font>
      <sz val="11"/>
      <name val="TH SarabunPSK"/>
      <family val="2"/>
    </font>
    <font>
      <sz val="16"/>
      <name val="TH SarabunPSK"/>
      <family val="2"/>
    </font>
    <font>
      <b/>
      <sz val="12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0" fontId="4" fillId="0" borderId="3" xfId="0" applyFont="1" applyBorder="1" applyAlignment="1">
      <alignment horizontal="left"/>
    </xf>
    <xf numFmtId="0" fontId="5" fillId="0" borderId="0" xfId="0" applyFont="1" applyBorder="1" applyAlignment="1">
      <alignment horizontal="right"/>
    </xf>
    <xf numFmtId="0" fontId="6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right"/>
    </xf>
    <xf numFmtId="0" fontId="3" fillId="0" borderId="0" xfId="0" applyFont="1" applyBorder="1" applyAlignment="1">
      <alignment horizontal="center" vertical="center"/>
    </xf>
    <xf numFmtId="0" fontId="5" fillId="0" borderId="0" xfId="0" applyFont="1"/>
    <xf numFmtId="188" fontId="5" fillId="0" borderId="0" xfId="0" applyNumberFormat="1" applyFont="1" applyBorder="1" applyAlignment="1">
      <alignment horizontal="right"/>
    </xf>
    <xf numFmtId="0" fontId="5" fillId="0" borderId="0" xfId="0" applyFont="1" applyAlignment="1"/>
    <xf numFmtId="0" fontId="3" fillId="0" borderId="0" xfId="0" applyFont="1" applyBorder="1" applyAlignment="1">
      <alignment horizontal="center"/>
    </xf>
    <xf numFmtId="187" fontId="3" fillId="0" borderId="0" xfId="1" applyNumberFormat="1" applyFont="1" applyAlignment="1">
      <alignment horizontal="right"/>
    </xf>
    <xf numFmtId="187" fontId="4" fillId="0" borderId="0" xfId="1" applyNumberFormat="1" applyFont="1" applyAlignment="1">
      <alignment horizontal="right"/>
    </xf>
    <xf numFmtId="187" fontId="3" fillId="0" borderId="0" xfId="0" applyNumberFormat="1" applyFont="1"/>
    <xf numFmtId="187" fontId="4" fillId="0" borderId="0" xfId="0" applyNumberFormat="1" applyFont="1"/>
    <xf numFmtId="188" fontId="3" fillId="0" borderId="0" xfId="0" applyNumberFormat="1" applyFont="1" applyAlignment="1">
      <alignment horizontal="right"/>
    </xf>
    <xf numFmtId="188" fontId="4" fillId="0" borderId="0" xfId="0" applyNumberFormat="1" applyFont="1" applyAlignment="1">
      <alignment horizontal="right"/>
    </xf>
    <xf numFmtId="188" fontId="4" fillId="0" borderId="3" xfId="0" applyNumberFormat="1" applyFont="1" applyBorder="1" applyAlignment="1">
      <alignment horizontal="right"/>
    </xf>
    <xf numFmtId="0" fontId="7" fillId="0" borderId="0" xfId="0" applyFont="1"/>
    <xf numFmtId="0" fontId="9" fillId="0" borderId="1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187" fontId="5" fillId="0" borderId="0" xfId="1" applyNumberFormat="1" applyFont="1" applyAlignment="1">
      <alignment horizontal="right"/>
    </xf>
    <xf numFmtId="187" fontId="6" fillId="0" borderId="0" xfId="0" applyNumberFormat="1" applyFont="1"/>
    <xf numFmtId="0" fontId="10" fillId="0" borderId="0" xfId="0" applyFont="1"/>
    <xf numFmtId="187" fontId="9" fillId="0" borderId="0" xfId="1" applyNumberFormat="1" applyFont="1" applyAlignment="1">
      <alignment horizontal="right"/>
    </xf>
    <xf numFmtId="0" fontId="3" fillId="0" borderId="0" xfId="0" applyFont="1" applyBorder="1" applyAlignment="1">
      <alignment horizontal="center"/>
    </xf>
    <xf numFmtId="49" fontId="8" fillId="0" borderId="0" xfId="0" applyNumberFormat="1" applyFont="1" applyAlignment="1">
      <alignment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"/>
  <sheetViews>
    <sheetView tabSelected="1" topLeftCell="A4" zoomScalePageLayoutView="106" workbookViewId="0">
      <selection activeCell="F11" sqref="F11"/>
    </sheetView>
  </sheetViews>
  <sheetFormatPr defaultRowHeight="15" x14ac:dyDescent="0.25"/>
  <cols>
    <col min="1" max="1" width="37.875" style="7" customWidth="1"/>
    <col min="2" max="2" width="13.375" style="7" customWidth="1"/>
    <col min="3" max="3" width="13.5" style="7" customWidth="1"/>
    <col min="4" max="4" width="12.75" style="7" customWidth="1"/>
    <col min="5" max="16384" width="9" style="7"/>
  </cols>
  <sheetData>
    <row r="1" spans="1:13" ht="24" customHeight="1" x14ac:dyDescent="0.35">
      <c r="A1" s="1" t="s">
        <v>22</v>
      </c>
      <c r="B1" s="22"/>
      <c r="C1" s="22"/>
    </row>
    <row r="2" spans="1:13" ht="24" customHeight="1" x14ac:dyDescent="0.35">
      <c r="A2" s="31" t="s">
        <v>75</v>
      </c>
      <c r="B2" s="22"/>
      <c r="C2" s="22"/>
    </row>
    <row r="3" spans="1:13" ht="24" customHeight="1" x14ac:dyDescent="0.3">
      <c r="A3" s="8" t="s">
        <v>0</v>
      </c>
      <c r="B3" s="9" t="s">
        <v>1</v>
      </c>
      <c r="C3" s="9" t="s">
        <v>2</v>
      </c>
      <c r="D3" s="9" t="s">
        <v>3</v>
      </c>
    </row>
    <row r="4" spans="1:13" ht="24" customHeight="1" x14ac:dyDescent="0.3">
      <c r="A4" s="8"/>
      <c r="B4" s="30" t="s">
        <v>4</v>
      </c>
      <c r="C4" s="30"/>
      <c r="D4" s="30"/>
      <c r="K4" s="28" t="s">
        <v>71</v>
      </c>
      <c r="L4" s="28" t="s">
        <v>72</v>
      </c>
      <c r="M4" s="28" t="s">
        <v>73</v>
      </c>
    </row>
    <row r="5" spans="1:13" ht="24" customHeight="1" x14ac:dyDescent="0.3">
      <c r="A5" s="14" t="s">
        <v>5</v>
      </c>
      <c r="B5" s="15">
        <f>SUM(B6,B8)</f>
        <v>214659.15000000002</v>
      </c>
      <c r="C5" s="15">
        <f t="shared" ref="C5:D5" si="0">SUM(C6,C8)</f>
        <v>125604.89</v>
      </c>
      <c r="D5" s="15">
        <f t="shared" si="0"/>
        <v>89054.27</v>
      </c>
      <c r="H5" s="23"/>
      <c r="I5" s="24" t="s">
        <v>1</v>
      </c>
      <c r="J5" s="25"/>
      <c r="K5" s="29">
        <v>214659.17</v>
      </c>
      <c r="L5" s="26">
        <v>125604.9</v>
      </c>
      <c r="M5" s="26">
        <v>89054.27</v>
      </c>
    </row>
    <row r="6" spans="1:13" ht="24" customHeight="1" x14ac:dyDescent="0.3">
      <c r="A6" s="2" t="s">
        <v>6</v>
      </c>
      <c r="B6" s="15">
        <f>SUM(B7)</f>
        <v>113313.9</v>
      </c>
      <c r="C6" s="15">
        <f t="shared" ref="C6:D6" si="1">SUM(C7)</f>
        <v>74098.11</v>
      </c>
      <c r="D6" s="15">
        <f t="shared" si="1"/>
        <v>39215.800000000003</v>
      </c>
      <c r="H6" s="23" t="s">
        <v>23</v>
      </c>
      <c r="I6" s="24" t="s">
        <v>24</v>
      </c>
      <c r="J6" s="25" t="s">
        <v>25</v>
      </c>
      <c r="K6" s="29">
        <v>113313.9</v>
      </c>
      <c r="L6" s="26">
        <v>74098.11</v>
      </c>
      <c r="M6" s="26">
        <v>39215.800000000003</v>
      </c>
    </row>
    <row r="7" spans="1:13" ht="24" customHeight="1" x14ac:dyDescent="0.3">
      <c r="A7" s="3" t="s">
        <v>7</v>
      </c>
      <c r="B7" s="16">
        <v>113313.9</v>
      </c>
      <c r="C7" s="16">
        <v>74098.11</v>
      </c>
      <c r="D7" s="16">
        <v>39215.800000000003</v>
      </c>
      <c r="H7" s="23" t="s">
        <v>26</v>
      </c>
      <c r="I7" s="24" t="s">
        <v>27</v>
      </c>
      <c r="J7" s="25" t="s">
        <v>28</v>
      </c>
      <c r="K7" s="29">
        <v>190.73</v>
      </c>
      <c r="L7" s="26">
        <v>190.73</v>
      </c>
      <c r="M7" s="26" t="s">
        <v>21</v>
      </c>
    </row>
    <row r="8" spans="1:13" ht="24" customHeight="1" x14ac:dyDescent="0.3">
      <c r="A8" s="2" t="s">
        <v>8</v>
      </c>
      <c r="B8" s="17">
        <f>SUM(B9,B10,B11,B12,B13,B14,B15,B16)</f>
        <v>101345.25000000003</v>
      </c>
      <c r="C8" s="17">
        <f>SUM(C9,C10,C11,C12,C13,C14,C15,C16)</f>
        <v>51506.78</v>
      </c>
      <c r="D8" s="17">
        <f>SUM(D9,D10,D11,D12,D13,D14,D15,D16)</f>
        <v>49838.47</v>
      </c>
      <c r="H8" s="23" t="s">
        <v>9</v>
      </c>
      <c r="I8" s="24"/>
      <c r="J8" s="25"/>
      <c r="K8" s="29">
        <v>17371.54</v>
      </c>
      <c r="L8" s="26">
        <v>7692.05</v>
      </c>
      <c r="M8" s="26">
        <v>9679.49</v>
      </c>
    </row>
    <row r="9" spans="1:13" ht="24" customHeight="1" x14ac:dyDescent="0.3">
      <c r="A9" s="3" t="s">
        <v>9</v>
      </c>
      <c r="B9" s="16">
        <v>17371.54</v>
      </c>
      <c r="C9" s="16">
        <v>7692.05</v>
      </c>
      <c r="D9" s="16">
        <v>9679.49</v>
      </c>
      <c r="H9" s="23" t="s">
        <v>29</v>
      </c>
      <c r="I9" s="24" t="s">
        <v>30</v>
      </c>
      <c r="J9" s="25" t="s">
        <v>31</v>
      </c>
      <c r="K9" s="29">
        <v>308.31</v>
      </c>
      <c r="L9" s="26">
        <v>126.67</v>
      </c>
      <c r="M9" s="26">
        <v>181.63</v>
      </c>
    </row>
    <row r="10" spans="1:13" ht="24" customHeight="1" x14ac:dyDescent="0.3">
      <c r="A10" s="4" t="s">
        <v>10</v>
      </c>
      <c r="B10" s="16">
        <v>8772.27</v>
      </c>
      <c r="C10" s="16">
        <v>7431.03</v>
      </c>
      <c r="D10" s="16">
        <v>1341.24</v>
      </c>
      <c r="H10" s="23" t="s">
        <v>32</v>
      </c>
      <c r="I10" s="24" t="s">
        <v>33</v>
      </c>
      <c r="J10" s="25" t="s">
        <v>34</v>
      </c>
      <c r="K10" s="29">
        <v>3495.43</v>
      </c>
      <c r="L10" s="26">
        <v>2273.5300000000002</v>
      </c>
      <c r="M10" s="26">
        <v>1221.9000000000001</v>
      </c>
    </row>
    <row r="11" spans="1:13" ht="24" customHeight="1" x14ac:dyDescent="0.3">
      <c r="A11" s="4" t="s">
        <v>11</v>
      </c>
      <c r="B11" s="16">
        <v>30507.15</v>
      </c>
      <c r="C11" s="16">
        <v>14465.47</v>
      </c>
      <c r="D11" s="16">
        <v>16041.68</v>
      </c>
      <c r="H11" s="23" t="s">
        <v>35</v>
      </c>
      <c r="I11" s="24" t="s">
        <v>36</v>
      </c>
      <c r="J11" s="25"/>
      <c r="K11" s="29">
        <v>8772.27</v>
      </c>
      <c r="L11" s="26">
        <v>7431.03</v>
      </c>
      <c r="M11" s="26">
        <v>1341.24</v>
      </c>
    </row>
    <row r="12" spans="1:13" ht="24" customHeight="1" x14ac:dyDescent="0.3">
      <c r="A12" s="4" t="s">
        <v>12</v>
      </c>
      <c r="B12" s="16">
        <v>1318.43</v>
      </c>
      <c r="C12" s="16">
        <v>1136.8</v>
      </c>
      <c r="D12" s="16">
        <v>181.63</v>
      </c>
      <c r="H12" s="23" t="s">
        <v>37</v>
      </c>
      <c r="I12" s="24" t="s">
        <v>38</v>
      </c>
      <c r="J12" s="25"/>
      <c r="K12" s="29">
        <v>30507.15</v>
      </c>
      <c r="L12" s="26">
        <v>14465.47</v>
      </c>
      <c r="M12" s="26">
        <v>16041.68</v>
      </c>
    </row>
    <row r="13" spans="1:13" ht="24" customHeight="1" x14ac:dyDescent="0.3">
      <c r="A13" s="4" t="s">
        <v>13</v>
      </c>
      <c r="B13" s="16">
        <v>9406.4500000000007</v>
      </c>
      <c r="C13" s="16">
        <v>3180.81</v>
      </c>
      <c r="D13" s="16">
        <v>6225.64</v>
      </c>
      <c r="H13" s="23" t="s">
        <v>39</v>
      </c>
      <c r="I13" s="24" t="s">
        <v>40</v>
      </c>
      <c r="J13" s="25"/>
      <c r="K13" s="29">
        <v>1318.43</v>
      </c>
      <c r="L13" s="26">
        <v>1136.8</v>
      </c>
      <c r="M13" s="26">
        <v>181.63</v>
      </c>
    </row>
    <row r="14" spans="1:13" ht="24" customHeight="1" x14ac:dyDescent="0.3">
      <c r="A14" s="3" t="s">
        <v>14</v>
      </c>
      <c r="B14" s="16">
        <v>10416.43</v>
      </c>
      <c r="C14" s="16">
        <v>6818.83</v>
      </c>
      <c r="D14" s="16">
        <v>3597.6</v>
      </c>
      <c r="H14" s="23" t="s">
        <v>41</v>
      </c>
      <c r="I14" s="24" t="s">
        <v>42</v>
      </c>
      <c r="J14" s="25" t="s">
        <v>43</v>
      </c>
      <c r="K14" s="29">
        <v>9406.4500000000007</v>
      </c>
      <c r="L14" s="26">
        <v>3180.81</v>
      </c>
      <c r="M14" s="26">
        <v>6225.64</v>
      </c>
    </row>
    <row r="15" spans="1:13" ht="24" customHeight="1" x14ac:dyDescent="0.3">
      <c r="A15" s="3" t="s">
        <v>15</v>
      </c>
      <c r="B15" s="16">
        <v>7922.57</v>
      </c>
      <c r="C15" s="16">
        <v>3485</v>
      </c>
      <c r="D15" s="16">
        <v>4437.58</v>
      </c>
      <c r="H15" s="23" t="s">
        <v>44</v>
      </c>
      <c r="I15" s="24" t="s">
        <v>45</v>
      </c>
      <c r="J15" s="25" t="s">
        <v>46</v>
      </c>
      <c r="K15" s="29">
        <v>366.78</v>
      </c>
      <c r="L15" s="26">
        <v>189.09</v>
      </c>
      <c r="M15" s="26">
        <v>177.69</v>
      </c>
    </row>
    <row r="16" spans="1:13" ht="24" customHeight="1" x14ac:dyDescent="0.3">
      <c r="A16" s="3" t="s">
        <v>16</v>
      </c>
      <c r="B16" s="16">
        <v>15630.41</v>
      </c>
      <c r="C16" s="16">
        <v>7296.7900000000009</v>
      </c>
      <c r="D16" s="18">
        <v>8333.6099999999988</v>
      </c>
      <c r="H16" s="23" t="s">
        <v>47</v>
      </c>
      <c r="I16" s="24" t="s">
        <v>48</v>
      </c>
      <c r="J16" s="25" t="s">
        <v>49</v>
      </c>
      <c r="K16" s="29">
        <v>1182.07</v>
      </c>
      <c r="L16" s="26">
        <v>786.1</v>
      </c>
      <c r="M16" s="26">
        <v>395.97</v>
      </c>
    </row>
    <row r="17" spans="1:13" ht="19.5" x14ac:dyDescent="0.3">
      <c r="A17" s="10"/>
      <c r="B17" s="30" t="s">
        <v>17</v>
      </c>
      <c r="C17" s="30"/>
      <c r="D17" s="30"/>
      <c r="H17" s="23" t="s">
        <v>41</v>
      </c>
      <c r="I17" s="24" t="s">
        <v>50</v>
      </c>
      <c r="J17" s="25"/>
      <c r="K17" s="29" t="s">
        <v>21</v>
      </c>
      <c r="L17" s="26" t="s">
        <v>21</v>
      </c>
      <c r="M17" s="26" t="s">
        <v>21</v>
      </c>
    </row>
    <row r="18" spans="1:13" ht="19.5" x14ac:dyDescent="0.3">
      <c r="A18" s="14" t="s">
        <v>5</v>
      </c>
      <c r="B18" s="19">
        <f>SUM(B19,B21)</f>
        <v>100</v>
      </c>
      <c r="C18" s="19">
        <f t="shared" ref="C18:D18" si="2">SUM(C19,C21)</f>
        <v>100</v>
      </c>
      <c r="D18" s="19">
        <f t="shared" si="2"/>
        <v>100</v>
      </c>
      <c r="H18" s="23" t="s">
        <v>41</v>
      </c>
      <c r="I18" s="24" t="s">
        <v>51</v>
      </c>
      <c r="J18" s="25" t="s">
        <v>52</v>
      </c>
      <c r="K18" s="29">
        <v>290.02999999999997</v>
      </c>
      <c r="L18" s="26">
        <v>200.14</v>
      </c>
      <c r="M18" s="26">
        <v>89.89</v>
      </c>
    </row>
    <row r="19" spans="1:13" ht="19.5" x14ac:dyDescent="0.3">
      <c r="A19" s="2" t="s">
        <v>6</v>
      </c>
      <c r="B19" s="19">
        <f>(B6*100)/$B$5</f>
        <v>52.787826654489216</v>
      </c>
      <c r="C19" s="19">
        <f>(C6*100)/$C$5</f>
        <v>58.993013727411409</v>
      </c>
      <c r="D19" s="19">
        <f>(D6*100)/$D$5</f>
        <v>44.035844659666516</v>
      </c>
      <c r="H19" s="23" t="s">
        <v>53</v>
      </c>
      <c r="I19" s="24" t="s">
        <v>45</v>
      </c>
      <c r="J19" s="25" t="s">
        <v>54</v>
      </c>
      <c r="K19" s="29">
        <v>1009.38</v>
      </c>
      <c r="L19" s="26">
        <v>724.7</v>
      </c>
      <c r="M19" s="26">
        <v>284.68</v>
      </c>
    </row>
    <row r="20" spans="1:13" ht="19.5" x14ac:dyDescent="0.3">
      <c r="A20" s="3" t="s">
        <v>7</v>
      </c>
      <c r="B20" s="20">
        <f t="shared" ref="B20:B28" si="3">(B7*100)/$B$5</f>
        <v>52.787826654489216</v>
      </c>
      <c r="C20" s="20">
        <f t="shared" ref="C20:C29" si="4">(C7*100)/$C$5</f>
        <v>58.993013727411409</v>
      </c>
      <c r="D20" s="20">
        <f t="shared" ref="D20:D29" si="5">(D7*100)/$D$5</f>
        <v>44.035844659666516</v>
      </c>
      <c r="H20" s="23" t="s">
        <v>53</v>
      </c>
      <c r="I20" s="24" t="s">
        <v>55</v>
      </c>
      <c r="J20" s="25" t="s">
        <v>56</v>
      </c>
      <c r="K20" s="29">
        <v>10416.43</v>
      </c>
      <c r="L20" s="26">
        <v>6818.83</v>
      </c>
      <c r="M20" s="26">
        <v>3597.6</v>
      </c>
    </row>
    <row r="21" spans="1:13" ht="19.5" x14ac:dyDescent="0.3">
      <c r="A21" s="2" t="s">
        <v>8</v>
      </c>
      <c r="B21" s="19">
        <f>SUM(B22:B29)</f>
        <v>47.212173345510777</v>
      </c>
      <c r="C21" s="19">
        <f t="shared" ref="C21:D21" si="6">SUM(C22:C29)</f>
        <v>41.006986272588584</v>
      </c>
      <c r="D21" s="19">
        <f t="shared" si="6"/>
        <v>55.964155340333484</v>
      </c>
      <c r="H21" s="23" t="s">
        <v>15</v>
      </c>
      <c r="I21" s="24"/>
      <c r="J21" s="25"/>
      <c r="K21" s="29">
        <v>7922.57</v>
      </c>
      <c r="L21" s="26">
        <v>3485</v>
      </c>
      <c r="M21" s="26">
        <v>4437.58</v>
      </c>
    </row>
    <row r="22" spans="1:13" ht="19.5" x14ac:dyDescent="0.3">
      <c r="A22" s="3" t="s">
        <v>9</v>
      </c>
      <c r="B22" s="20">
        <f>(B9*100)/$B$5</f>
        <v>8.092615665346667</v>
      </c>
      <c r="C22" s="20">
        <f>(C9*100)/$C$5</f>
        <v>6.1240052039375215</v>
      </c>
      <c r="D22" s="20">
        <f>(D9*100)/$D$5</f>
        <v>10.869203688941585</v>
      </c>
      <c r="H22" s="23" t="s">
        <v>57</v>
      </c>
      <c r="I22" s="24" t="s">
        <v>58</v>
      </c>
      <c r="J22" s="25"/>
      <c r="K22" s="29">
        <v>3233.74</v>
      </c>
      <c r="L22" s="26">
        <v>724.64</v>
      </c>
      <c r="M22" s="26">
        <v>2509.1</v>
      </c>
    </row>
    <row r="23" spans="1:13" ht="19.5" x14ac:dyDescent="0.3">
      <c r="A23" s="4" t="s">
        <v>10</v>
      </c>
      <c r="B23" s="20">
        <f t="shared" si="3"/>
        <v>4.0866042747304272</v>
      </c>
      <c r="C23" s="20">
        <f t="shared" si="4"/>
        <v>5.9161948233066406</v>
      </c>
      <c r="D23" s="20">
        <f t="shared" si="5"/>
        <v>1.506092857759656</v>
      </c>
      <c r="H23" s="23" t="s">
        <v>59</v>
      </c>
      <c r="I23" s="24" t="s">
        <v>60</v>
      </c>
      <c r="J23" s="25" t="s">
        <v>61</v>
      </c>
      <c r="K23" s="29">
        <v>2100.7600000000002</v>
      </c>
      <c r="L23" s="26">
        <v>1174.69</v>
      </c>
      <c r="M23" s="26">
        <v>926.07</v>
      </c>
    </row>
    <row r="24" spans="1:13" ht="19.5" x14ac:dyDescent="0.3">
      <c r="A24" s="4" t="s">
        <v>11</v>
      </c>
      <c r="B24" s="20">
        <f t="shared" si="3"/>
        <v>14.211902916786913</v>
      </c>
      <c r="C24" s="20">
        <f t="shared" si="4"/>
        <v>11.516645570088871</v>
      </c>
      <c r="D24" s="20">
        <f t="shared" si="5"/>
        <v>18.013375439493242</v>
      </c>
      <c r="H24" s="23" t="s">
        <v>41</v>
      </c>
      <c r="I24" s="24" t="s">
        <v>62</v>
      </c>
      <c r="J24" s="25" t="s">
        <v>63</v>
      </c>
      <c r="K24" s="29">
        <v>2301.71</v>
      </c>
      <c r="L24" s="26">
        <v>906.5</v>
      </c>
      <c r="M24" s="26">
        <v>1395.21</v>
      </c>
    </row>
    <row r="25" spans="1:13" ht="19.5" x14ac:dyDescent="0.3">
      <c r="A25" s="4" t="s">
        <v>12</v>
      </c>
      <c r="B25" s="20">
        <f t="shared" si="3"/>
        <v>0.61419697226975878</v>
      </c>
      <c r="C25" s="20">
        <f t="shared" si="4"/>
        <v>0.90506030457890618</v>
      </c>
      <c r="D25" s="20">
        <f>(D12*100)/$D$5</f>
        <v>0.20395428540372065</v>
      </c>
      <c r="H25" s="23" t="s">
        <v>64</v>
      </c>
      <c r="I25" s="24" t="s">
        <v>65</v>
      </c>
      <c r="J25" s="25" t="s">
        <v>66</v>
      </c>
      <c r="K25" s="29">
        <v>1151.47</v>
      </c>
      <c r="L25" s="26" t="s">
        <v>21</v>
      </c>
      <c r="M25" s="26">
        <v>1151.47</v>
      </c>
    </row>
    <row r="26" spans="1:13" ht="19.5" x14ac:dyDescent="0.3">
      <c r="A26" s="4" t="s">
        <v>13</v>
      </c>
      <c r="B26" s="20">
        <f t="shared" si="3"/>
        <v>4.3820400854098231</v>
      </c>
      <c r="C26" s="20">
        <f t="shared" si="4"/>
        <v>2.5323934442361282</v>
      </c>
      <c r="D26" s="20">
        <f t="shared" si="5"/>
        <v>6.9908382832176379</v>
      </c>
      <c r="H26" s="23" t="s">
        <v>67</v>
      </c>
      <c r="I26" s="24" t="s">
        <v>68</v>
      </c>
      <c r="J26" s="25" t="s">
        <v>69</v>
      </c>
      <c r="K26" s="29" t="s">
        <v>21</v>
      </c>
      <c r="L26" s="26" t="s">
        <v>21</v>
      </c>
      <c r="M26" s="26" t="s">
        <v>21</v>
      </c>
    </row>
    <row r="27" spans="1:13" ht="19.5" x14ac:dyDescent="0.3">
      <c r="A27" s="3" t="s">
        <v>14</v>
      </c>
      <c r="B27" s="20">
        <f t="shared" si="3"/>
        <v>4.8525441379973779</v>
      </c>
      <c r="C27" s="20">
        <f t="shared" si="4"/>
        <v>5.428793417198964</v>
      </c>
      <c r="D27" s="20">
        <f t="shared" si="5"/>
        <v>4.0397838306911051</v>
      </c>
      <c r="H27" s="23" t="s">
        <v>70</v>
      </c>
      <c r="I27" s="24"/>
      <c r="J27" s="25"/>
      <c r="K27" s="29" t="s">
        <v>21</v>
      </c>
      <c r="L27" s="26" t="s">
        <v>21</v>
      </c>
      <c r="M27" s="26" t="s">
        <v>21</v>
      </c>
    </row>
    <row r="28" spans="1:13" ht="19.5" x14ac:dyDescent="0.3">
      <c r="A28" s="3" t="s">
        <v>15</v>
      </c>
      <c r="B28" s="20">
        <f t="shared" si="3"/>
        <v>3.6907674329279692</v>
      </c>
      <c r="C28" s="20">
        <f t="shared" si="4"/>
        <v>2.7745735058563405</v>
      </c>
      <c r="D28" s="20">
        <f t="shared" si="5"/>
        <v>4.9830064296748482</v>
      </c>
    </row>
    <row r="29" spans="1:13" ht="19.5" x14ac:dyDescent="0.3">
      <c r="A29" s="5" t="s">
        <v>16</v>
      </c>
      <c r="B29" s="21">
        <f>(B16*100)/B5</f>
        <v>7.2815018600418373</v>
      </c>
      <c r="C29" s="21">
        <f t="shared" si="4"/>
        <v>5.8093200033852197</v>
      </c>
      <c r="D29" s="21">
        <f t="shared" si="5"/>
        <v>9.3579005251516847</v>
      </c>
      <c r="H29" s="7">
        <v>12588.76</v>
      </c>
      <c r="I29" s="7">
        <v>5533.92</v>
      </c>
      <c r="J29" s="7">
        <v>7054.84</v>
      </c>
      <c r="K29" s="27">
        <f>SUM(K7,K10,K15:K17,K18,K19,K22:K25,K9)</f>
        <v>15630.41</v>
      </c>
      <c r="L29" s="27">
        <f>SUM(L7,L10,L15:L17,L18,L19,L22:L24,L9)</f>
        <v>7296.7900000000009</v>
      </c>
      <c r="M29" s="27">
        <f>SUM(M7,M10,M15:M17,M18,M19,M22:M25,M9)</f>
        <v>8333.6099999999988</v>
      </c>
    </row>
    <row r="30" spans="1:13" ht="17.25" x14ac:dyDescent="0.3">
      <c r="A30" s="11" t="s">
        <v>18</v>
      </c>
      <c r="B30" s="12"/>
      <c r="C30" s="6"/>
      <c r="D30" s="12"/>
    </row>
    <row r="31" spans="1:13" ht="17.25" x14ac:dyDescent="0.3">
      <c r="A31" s="11" t="s">
        <v>19</v>
      </c>
      <c r="B31" s="11"/>
      <c r="C31" s="11"/>
      <c r="D31" s="11"/>
    </row>
    <row r="32" spans="1:13" ht="17.25" x14ac:dyDescent="0.3">
      <c r="A32" s="11" t="s">
        <v>20</v>
      </c>
    </row>
    <row r="33" spans="1:1" ht="17.25" x14ac:dyDescent="0.3">
      <c r="A33" s="11" t="s">
        <v>74</v>
      </c>
    </row>
    <row r="34" spans="1:1" ht="17.25" x14ac:dyDescent="0.3">
      <c r="A34" s="13"/>
    </row>
  </sheetData>
  <mergeCells count="2">
    <mergeCell ref="B4:D4"/>
    <mergeCell ref="B17:D17"/>
  </mergeCells>
  <pageMargins left="0.98425196850393704" right="0.78740157480314965" top="0.78740157480314965" bottom="0.19685039370078741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T-4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cp:lastPrinted>2016-05-11T07:26:35Z</cp:lastPrinted>
  <dcterms:created xsi:type="dcterms:W3CDTF">2013-01-09T03:26:14Z</dcterms:created>
  <dcterms:modified xsi:type="dcterms:W3CDTF">2018-01-10T08:00:14Z</dcterms:modified>
</cp:coreProperties>
</file>