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5.สถิติสุขภาพ\"/>
    </mc:Choice>
  </mc:AlternateContent>
  <bookViews>
    <workbookView xWindow="0" yWindow="255" windowWidth="16650" windowHeight="7260"/>
  </bookViews>
  <sheets>
    <sheet name="T-5.3" sheetId="16" r:id="rId1"/>
  </sheets>
  <definedNames>
    <definedName name="_xlnm.Print_Area" localSheetId="0">'T-5.3'!$A$1:$U$31</definedName>
  </definedNames>
  <calcPr calcId="152511"/>
</workbook>
</file>

<file path=xl/calcChain.xml><?xml version="1.0" encoding="utf-8"?>
<calcChain xmlns="http://schemas.openxmlformats.org/spreadsheetml/2006/main">
  <c r="P24" i="16" l="1"/>
  <c r="O24" i="16"/>
  <c r="N24" i="16"/>
  <c r="P23" i="16"/>
  <c r="O23" i="16"/>
  <c r="N23" i="16"/>
  <c r="P22" i="16"/>
  <c r="O22" i="16"/>
  <c r="N22" i="16"/>
  <c r="P21" i="16"/>
  <c r="O21" i="16"/>
  <c r="N21" i="16"/>
  <c r="P20" i="16"/>
  <c r="O20" i="16"/>
  <c r="N20" i="16"/>
  <c r="P19" i="16"/>
  <c r="O19" i="16"/>
  <c r="N19" i="16"/>
  <c r="P18" i="16"/>
  <c r="O18" i="16"/>
  <c r="N18" i="16"/>
  <c r="P17" i="16"/>
  <c r="O17" i="16"/>
  <c r="N17" i="16"/>
  <c r="P16" i="16"/>
  <c r="O16" i="16"/>
  <c r="N16" i="16"/>
  <c r="P15" i="16"/>
  <c r="O15" i="16"/>
  <c r="N15" i="16"/>
  <c r="P14" i="16"/>
  <c r="O14" i="16"/>
  <c r="N14" i="16"/>
  <c r="N11" i="16"/>
  <c r="O11" i="16"/>
  <c r="P11" i="16"/>
  <c r="P10" i="16"/>
  <c r="O10" i="16"/>
  <c r="N10" i="16"/>
  <c r="M24" i="16"/>
  <c r="L24" i="16"/>
  <c r="K24" i="16"/>
  <c r="M23" i="16"/>
  <c r="L23" i="16"/>
  <c r="K23" i="16"/>
  <c r="M22" i="16"/>
  <c r="L22" i="16"/>
  <c r="K22" i="16"/>
  <c r="M21" i="16"/>
  <c r="L21" i="16"/>
  <c r="K21" i="16"/>
  <c r="M20" i="16"/>
  <c r="L20" i="16"/>
  <c r="K20" i="16"/>
  <c r="M19" i="16"/>
  <c r="L19" i="16"/>
  <c r="K19" i="16"/>
  <c r="M18" i="16"/>
  <c r="L18" i="16"/>
  <c r="K18" i="16"/>
  <c r="M17" i="16"/>
  <c r="L17" i="16"/>
  <c r="K17" i="16"/>
  <c r="M16" i="16"/>
  <c r="L16" i="16"/>
  <c r="K16" i="16"/>
  <c r="M15" i="16"/>
  <c r="L15" i="16"/>
  <c r="K15" i="16"/>
  <c r="M14" i="16"/>
  <c r="L14" i="16"/>
  <c r="K14" i="16"/>
  <c r="M11" i="16"/>
  <c r="L11" i="16"/>
  <c r="K11" i="16"/>
  <c r="M10" i="16"/>
  <c r="L10" i="16"/>
  <c r="K10" i="16"/>
  <c r="H24" i="16" l="1"/>
  <c r="H23" i="16"/>
  <c r="H22" i="16"/>
  <c r="H21" i="16"/>
  <c r="H20" i="16"/>
  <c r="H19" i="16"/>
  <c r="H18" i="16"/>
  <c r="H17" i="16"/>
  <c r="H16" i="16"/>
  <c r="H15" i="16"/>
  <c r="H14" i="16"/>
  <c r="H11" i="16"/>
  <c r="H10" i="16" s="1"/>
  <c r="J10" i="16"/>
  <c r="I10" i="16"/>
  <c r="E15" i="16"/>
  <c r="E16" i="16"/>
  <c r="E17" i="16"/>
  <c r="E18" i="16"/>
  <c r="E19" i="16"/>
  <c r="E20" i="16"/>
  <c r="E21" i="16"/>
  <c r="E22" i="16"/>
  <c r="E23" i="16"/>
  <c r="E24" i="16"/>
  <c r="E14" i="16"/>
  <c r="E11" i="16"/>
  <c r="G10" i="16"/>
  <c r="F10" i="16"/>
  <c r="E10" i="16" s="1"/>
</calcChain>
</file>

<file path=xl/sharedStrings.xml><?xml version="1.0" encoding="utf-8"?>
<sst xmlns="http://schemas.openxmlformats.org/spreadsheetml/2006/main" count="69" uniqueCount="48">
  <si>
    <t>ตาราง</t>
  </si>
  <si>
    <t>รวม</t>
  </si>
  <si>
    <t>Total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</si>
  <si>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</si>
  <si>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</si>
  <si>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</si>
  <si>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</si>
  <si>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</si>
  <si>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</si>
  <si>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</si>
  <si>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</si>
  <si>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</si>
  <si>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</si>
  <si>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</si>
  <si>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</si>
  <si>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</si>
  <si>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</si>
  <si>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</si>
  <si>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</si>
  <si>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</si>
  <si>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</si>
  <si>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</si>
  <si>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</si>
  <si>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</si>
  <si>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</si>
  <si>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</si>
  <si>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</si>
  <si>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</si>
  <si>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</si>
  <si>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</si>
  <si>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</si>
  <si>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</si>
  <si>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</si>
  <si>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</si>
  <si>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</si>
  <si>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</si>
  <si>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</si>
  <si>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</si>
  <si>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</si>
  <si>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</si>
  <si>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</si>
  <si>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 xml:space="preserve">     ที่มา:   สำนักงานสาธารณสุขจังหวัดยะลา</t>
  </si>
  <si>
    <t>การตาย จำแนกตามสาเหตุที่สำคัญ และเพศ พ.ศ. 2559 - 2560</t>
  </si>
  <si>
    <t>Deaths by Leading Causes of Death and Sex: 2016 - 2017</t>
  </si>
  <si>
    <t>2559 (2016)</t>
  </si>
  <si>
    <t>2560 (2017)</t>
  </si>
  <si>
    <t xml:space="preserve"> Source:  Yala Provincial Health Office 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</si>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</sst>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4" fontId="5" fillId="0" borderId="2" xfId="1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2" xfId="1" applyNumberFormat="1" applyFont="1" applyBorder="1" applyAlignment="1">
      <alignment horizontal="right"/>
    </xf>
    <xf numFmtId="165" fontId="6" fillId="0" borderId="2" xfId="1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4" fontId="5" fillId="0" borderId="2" xfId="0" applyNumberFormat="1" applyFont="1" applyBorder="1" applyAlignment="1">
      <alignment horizontal="left"/>
    </xf>
    <xf numFmtId="165" fontId="5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10" name="Group 9"/>
        <xdr:cNvGrpSpPr/>
      </xdr:nvGrpSpPr>
      <xdr:grpSpPr>
        <a:xfrm>
          <a:off x="9553575" y="47625"/>
          <a:ext cx="584712" cy="1794804"/>
          <a:chOff x="9505950" y="47625"/>
          <a:chExt cx="584712" cy="1794804"/>
        </a:xfrm>
      </xdr:grpSpPr>
      <xdr:sp macro="" textlink="">
        <xdr:nvSpPr>
          <xdr:cNvPr id="11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54</a:t>
            </a:r>
            <a:endParaRPr lang="th-TH" sz="1100"/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tabSelected="1" topLeftCell="A7" zoomScaleNormal="100" workbookViewId="0">
      <selection activeCell="U15" sqref="U15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27</v>
      </c>
      <c r="C2" s="2">
        <v>5.3</v>
      </c>
      <c r="D2" s="1" t="s">
        <v>43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24" customFormat="1" ht="6" customHeight="1" x14ac:dyDescent="0.3">
      <c r="A3" s="22"/>
      <c r="B3" s="22"/>
      <c r="C3" s="2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9" s="7" customFormat="1" ht="23.25" customHeight="1" x14ac:dyDescent="0.25">
      <c r="A4" s="31" t="s">
        <v>22</v>
      </c>
      <c r="B4" s="31"/>
      <c r="C4" s="31"/>
      <c r="D4" s="36"/>
      <c r="E4" s="39" t="s">
        <v>28</v>
      </c>
      <c r="F4" s="40"/>
      <c r="G4" s="40"/>
      <c r="H4" s="40"/>
      <c r="I4" s="40"/>
      <c r="J4" s="41"/>
      <c r="K4" s="39" t="s">
        <v>30</v>
      </c>
      <c r="L4" s="40"/>
      <c r="M4" s="40"/>
      <c r="N4" s="40"/>
      <c r="O4" s="40"/>
      <c r="P4" s="41"/>
      <c r="Q4" s="30" t="s">
        <v>40</v>
      </c>
      <c r="R4" s="31"/>
    </row>
    <row r="5" spans="1:19" s="7" customFormat="1" ht="23.25" customHeight="1" x14ac:dyDescent="0.25">
      <c r="A5" s="33"/>
      <c r="B5" s="33"/>
      <c r="C5" s="33"/>
      <c r="D5" s="37"/>
      <c r="E5" s="34" t="s">
        <v>29</v>
      </c>
      <c r="F5" s="35"/>
      <c r="G5" s="35"/>
      <c r="H5" s="35"/>
      <c r="I5" s="35"/>
      <c r="J5" s="38"/>
      <c r="K5" s="34" t="s">
        <v>21</v>
      </c>
      <c r="L5" s="35"/>
      <c r="M5" s="35"/>
      <c r="N5" s="35"/>
      <c r="O5" s="35"/>
      <c r="P5" s="38"/>
      <c r="Q5" s="32"/>
      <c r="R5" s="33"/>
    </row>
    <row r="6" spans="1:19" s="7" customFormat="1" ht="23.25" customHeight="1" x14ac:dyDescent="0.25">
      <c r="A6" s="33"/>
      <c r="B6" s="33"/>
      <c r="C6" s="33"/>
      <c r="D6" s="37"/>
      <c r="E6" s="42" t="s">
        <v>44</v>
      </c>
      <c r="F6" s="43"/>
      <c r="G6" s="44"/>
      <c r="H6" s="42" t="s">
        <v>45</v>
      </c>
      <c r="I6" s="43"/>
      <c r="J6" s="44"/>
      <c r="K6" s="42" t="s">
        <v>44</v>
      </c>
      <c r="L6" s="43"/>
      <c r="M6" s="44"/>
      <c r="N6" s="42" t="s">
        <v>45</v>
      </c>
      <c r="O6" s="43"/>
      <c r="P6" s="44"/>
      <c r="Q6" s="32"/>
      <c r="R6" s="33"/>
    </row>
    <row r="7" spans="1:19" s="7" customFormat="1" ht="23.25" customHeight="1" x14ac:dyDescent="0.25">
      <c r="A7" s="33"/>
      <c r="B7" s="33"/>
      <c r="C7" s="33"/>
      <c r="D7" s="37"/>
      <c r="E7" s="10" t="s">
        <v>1</v>
      </c>
      <c r="F7" s="10" t="s">
        <v>4</v>
      </c>
      <c r="G7" s="10" t="s">
        <v>5</v>
      </c>
      <c r="H7" s="10" t="s">
        <v>1</v>
      </c>
      <c r="I7" s="10" t="s">
        <v>4</v>
      </c>
      <c r="J7" s="10" t="s">
        <v>5</v>
      </c>
      <c r="K7" s="10" t="s">
        <v>1</v>
      </c>
      <c r="L7" s="10" t="s">
        <v>4</v>
      </c>
      <c r="M7" s="10" t="s">
        <v>5</v>
      </c>
      <c r="N7" s="10" t="s">
        <v>1</v>
      </c>
      <c r="O7" s="10" t="s">
        <v>4</v>
      </c>
      <c r="P7" s="10" t="s">
        <v>5</v>
      </c>
      <c r="Q7" s="32"/>
      <c r="R7" s="33"/>
    </row>
    <row r="8" spans="1:19" s="7" customFormat="1" ht="23.25" customHeight="1" x14ac:dyDescent="0.25">
      <c r="A8" s="35"/>
      <c r="B8" s="35"/>
      <c r="C8" s="35"/>
      <c r="D8" s="38"/>
      <c r="E8" s="13" t="s">
        <v>2</v>
      </c>
      <c r="F8" s="13" t="s">
        <v>6</v>
      </c>
      <c r="G8" s="13" t="s">
        <v>19</v>
      </c>
      <c r="H8" s="13" t="s">
        <v>2</v>
      </c>
      <c r="I8" s="13" t="s">
        <v>6</v>
      </c>
      <c r="J8" s="13" t="s">
        <v>19</v>
      </c>
      <c r="K8" s="13" t="s">
        <v>2</v>
      </c>
      <c r="L8" s="13" t="s">
        <v>6</v>
      </c>
      <c r="M8" s="13" t="s">
        <v>19</v>
      </c>
      <c r="N8" s="13" t="s">
        <v>2</v>
      </c>
      <c r="O8" s="13" t="s">
        <v>6</v>
      </c>
      <c r="P8" s="13" t="s">
        <v>19</v>
      </c>
      <c r="Q8" s="34"/>
      <c r="R8" s="35"/>
    </row>
    <row r="9" spans="1:19" s="7" customFormat="1" ht="3" customHeight="1" x14ac:dyDescent="0.25">
      <c r="A9" s="8"/>
      <c r="B9" s="8"/>
      <c r="C9" s="8"/>
      <c r="D9" s="9"/>
      <c r="E9" s="21"/>
      <c r="F9" s="21"/>
      <c r="G9" s="21"/>
      <c r="H9" s="21"/>
      <c r="I9" s="21"/>
      <c r="J9" s="21"/>
      <c r="K9" s="21"/>
      <c r="L9" s="21"/>
      <c r="M9" s="21"/>
      <c r="N9" s="21"/>
      <c r="O9" s="26"/>
      <c r="P9" s="26"/>
      <c r="Q9" s="25"/>
      <c r="R9" s="8"/>
    </row>
    <row r="10" spans="1:19" s="7" customFormat="1" ht="24.75" customHeight="1" x14ac:dyDescent="0.25">
      <c r="A10" s="45" t="s">
        <v>20</v>
      </c>
      <c r="B10" s="45"/>
      <c r="C10" s="45"/>
      <c r="D10" s="46"/>
      <c r="E10" s="47">
        <f>SUM(F10:G10)</f>
        <v>2934</v>
      </c>
      <c r="F10" s="47">
        <f>SUM(F11,F14:F24)</f>
        <v>1659</v>
      </c>
      <c r="G10" s="47">
        <f>SUM(G11,G14:G24)</f>
        <v>1275</v>
      </c>
      <c r="H10" s="47">
        <f>SUM(H11,H14:H24)</f>
        <v>2967</v>
      </c>
      <c r="I10" s="47">
        <f>SUM(I11,I14:I24)</f>
        <v>1716</v>
      </c>
      <c r="J10" s="47">
        <f>SUM(J11,J14:J24)</f>
        <v>1251</v>
      </c>
      <c r="K10" s="48">
        <f>E10/518859*100000</f>
        <v>565.47154429238003</v>
      </c>
      <c r="L10" s="48">
        <f>F10/257550*100000</f>
        <v>644.14676761793828</v>
      </c>
      <c r="M10" s="48">
        <f>G10/261309*100000</f>
        <v>487.92808514058066</v>
      </c>
      <c r="N10" s="48">
        <f>H10/523402*100000</f>
        <v>566.86829626176439</v>
      </c>
      <c r="O10" s="48">
        <f>I10/260023*100000</f>
        <v>659.94162054895151</v>
      </c>
      <c r="P10" s="48">
        <f>J10/263379*100000</f>
        <v>474.98092103015045</v>
      </c>
      <c r="Q10" s="49"/>
      <c r="R10" s="50" t="s">
        <v>2</v>
      </c>
      <c r="S10" s="11"/>
    </row>
    <row r="11" spans="1:19" s="7" customFormat="1" ht="21" customHeight="1" x14ac:dyDescent="0.25">
      <c r="A11" s="51" t="s">
        <v>25</v>
      </c>
      <c r="B11" s="51"/>
      <c r="C11" s="51"/>
      <c r="D11" s="52"/>
      <c r="E11" s="29">
        <f>SUM(F11:G11)</f>
        <v>245</v>
      </c>
      <c r="F11" s="29">
        <v>144</v>
      </c>
      <c r="G11" s="29">
        <v>101</v>
      </c>
      <c r="H11" s="53">
        <f>SUM(I11:J11)</f>
        <v>192</v>
      </c>
      <c r="I11" s="29">
        <v>125</v>
      </c>
      <c r="J11" s="29">
        <v>67</v>
      </c>
      <c r="K11" s="54">
        <f>E11/518859*100000</f>
        <v>47.21899398487836</v>
      </c>
      <c r="L11" s="54">
        <f>F11/257550*100000</f>
        <v>55.911473500291201</v>
      </c>
      <c r="M11" s="54">
        <f>G11/261309*100000</f>
        <v>38.651558117018546</v>
      </c>
      <c r="N11" s="54">
        <f>H11/523402*100000</f>
        <v>36.683084894593449</v>
      </c>
      <c r="O11" s="54">
        <f>I11/260023*100000</f>
        <v>48.072670494533178</v>
      </c>
      <c r="P11" s="54">
        <f>J11/263379*100000</f>
        <v>25.438626466043228</v>
      </c>
      <c r="Q11" s="49"/>
      <c r="R11" s="28" t="s">
        <v>12</v>
      </c>
      <c r="S11" s="11"/>
    </row>
    <row r="12" spans="1:19" s="7" customFormat="1" ht="21" customHeight="1" x14ac:dyDescent="0.25">
      <c r="C12" s="28"/>
      <c r="D12" s="28"/>
      <c r="E12" s="29"/>
      <c r="F12" s="29"/>
      <c r="G12" s="29"/>
      <c r="H12" s="16"/>
      <c r="I12" s="29"/>
      <c r="J12" s="29"/>
      <c r="K12" s="16"/>
      <c r="L12" s="16"/>
      <c r="M12" s="16"/>
      <c r="N12" s="16"/>
      <c r="O12" s="15"/>
      <c r="P12" s="15"/>
      <c r="Q12" s="16"/>
      <c r="R12" s="28" t="s">
        <v>37</v>
      </c>
      <c r="S12" s="11"/>
    </row>
    <row r="13" spans="1:19" s="7" customFormat="1" ht="21" customHeight="1" x14ac:dyDescent="0.25">
      <c r="A13" s="28" t="s">
        <v>31</v>
      </c>
      <c r="B13" s="28"/>
      <c r="C13" s="28"/>
      <c r="D13" s="28"/>
      <c r="E13" s="29"/>
      <c r="F13" s="29"/>
      <c r="G13" s="29"/>
      <c r="H13" s="16"/>
      <c r="I13" s="29"/>
      <c r="J13" s="29"/>
      <c r="K13" s="16"/>
      <c r="L13" s="16"/>
      <c r="M13" s="16"/>
      <c r="N13" s="16"/>
      <c r="O13" s="15"/>
      <c r="P13" s="15"/>
      <c r="Q13" s="16"/>
      <c r="R13" s="28" t="s">
        <v>38</v>
      </c>
      <c r="S13" s="11"/>
    </row>
    <row r="14" spans="1:19" s="7" customFormat="1" ht="21" customHeight="1" x14ac:dyDescent="0.25">
      <c r="A14" s="28"/>
      <c r="B14" s="28" t="s">
        <v>32</v>
      </c>
      <c r="C14" s="28"/>
      <c r="D14" s="28"/>
      <c r="E14" s="29">
        <f>SUM(F14:G14)</f>
        <v>184</v>
      </c>
      <c r="F14" s="29">
        <v>131</v>
      </c>
      <c r="G14" s="29">
        <v>53</v>
      </c>
      <c r="H14" s="29">
        <f>SUM(I14:J14)</f>
        <v>161</v>
      </c>
      <c r="I14" s="29">
        <v>134</v>
      </c>
      <c r="J14" s="29">
        <v>27</v>
      </c>
      <c r="K14" s="54">
        <f t="shared" ref="K14:K24" si="0">E14/518859*100000</f>
        <v>35.462428135582115</v>
      </c>
      <c r="L14" s="54">
        <f t="shared" ref="L14:L24" si="1">F14/257550*100000</f>
        <v>50.863909920403806</v>
      </c>
      <c r="M14" s="54">
        <f t="shared" ref="M14:M24" si="2">G14/261309*100000</f>
        <v>20.282500794079041</v>
      </c>
      <c r="N14" s="54">
        <f t="shared" ref="N14:N24" si="3">H14/523402*100000</f>
        <v>30.760295145987211</v>
      </c>
      <c r="O14" s="54">
        <f t="shared" ref="O14:O24" si="4">I14/260023*100000</f>
        <v>51.533902770139562</v>
      </c>
      <c r="P14" s="54">
        <f t="shared" ref="P14:P24" si="5">J14/263379*100000</f>
        <v>10.25138678482339</v>
      </c>
      <c r="Q14" s="16"/>
      <c r="R14" s="28" t="s">
        <v>39</v>
      </c>
      <c r="S14" s="11"/>
    </row>
    <row r="15" spans="1:19" s="7" customFormat="1" ht="21" customHeight="1" x14ac:dyDescent="0.25">
      <c r="A15" s="28" t="s">
        <v>7</v>
      </c>
      <c r="B15" s="28"/>
      <c r="C15" s="28"/>
      <c r="D15" s="28"/>
      <c r="E15" s="29">
        <f t="shared" ref="E15:E24" si="6">SUM(F15:G15)</f>
        <v>231</v>
      </c>
      <c r="F15" s="29">
        <v>123</v>
      </c>
      <c r="G15" s="29">
        <v>108</v>
      </c>
      <c r="H15" s="29">
        <f t="shared" ref="H15:H24" si="7">SUM(I15:J15)</f>
        <v>268</v>
      </c>
      <c r="I15" s="29">
        <v>147</v>
      </c>
      <c r="J15" s="29">
        <v>121</v>
      </c>
      <c r="K15" s="54">
        <f t="shared" si="0"/>
        <v>44.52076575717102</v>
      </c>
      <c r="L15" s="54">
        <f t="shared" si="1"/>
        <v>47.757716948165402</v>
      </c>
      <c r="M15" s="54">
        <f t="shared" si="2"/>
        <v>41.330378976613893</v>
      </c>
      <c r="N15" s="54">
        <f t="shared" si="3"/>
        <v>51.203472665370015</v>
      </c>
      <c r="O15" s="54">
        <f t="shared" si="4"/>
        <v>56.533460501571021</v>
      </c>
      <c r="P15" s="54">
        <f t="shared" si="5"/>
        <v>45.941400035690009</v>
      </c>
      <c r="Q15" s="16"/>
      <c r="R15" s="28" t="s">
        <v>13</v>
      </c>
      <c r="S15" s="11"/>
    </row>
    <row r="16" spans="1:19" s="7" customFormat="1" ht="21" customHeight="1" x14ac:dyDescent="0.25">
      <c r="A16" s="28" t="s">
        <v>8</v>
      </c>
      <c r="B16" s="28"/>
      <c r="C16" s="28"/>
      <c r="D16" s="28"/>
      <c r="E16" s="29">
        <f t="shared" si="6"/>
        <v>221</v>
      </c>
      <c r="F16" s="29">
        <v>154</v>
      </c>
      <c r="G16" s="29">
        <v>67</v>
      </c>
      <c r="H16" s="29">
        <f t="shared" si="7"/>
        <v>217</v>
      </c>
      <c r="I16" s="29">
        <v>145</v>
      </c>
      <c r="J16" s="29">
        <v>72</v>
      </c>
      <c r="K16" s="54">
        <f t="shared" si="0"/>
        <v>42.593459880237212</v>
      </c>
      <c r="L16" s="54">
        <f t="shared" si="1"/>
        <v>59.794214715589206</v>
      </c>
      <c r="M16" s="54">
        <f t="shared" si="2"/>
        <v>25.64014251326973</v>
      </c>
      <c r="N16" s="54">
        <f t="shared" si="3"/>
        <v>41.459528240243635</v>
      </c>
      <c r="O16" s="54">
        <f t="shared" si="4"/>
        <v>55.764297773658484</v>
      </c>
      <c r="P16" s="54">
        <f t="shared" si="5"/>
        <v>27.337031426195711</v>
      </c>
      <c r="Q16" s="16"/>
      <c r="R16" s="28" t="s">
        <v>14</v>
      </c>
      <c r="S16" s="11"/>
    </row>
    <row r="17" spans="1:19" s="7" customFormat="1" ht="21" customHeight="1" x14ac:dyDescent="0.25">
      <c r="A17" s="28" t="s">
        <v>26</v>
      </c>
      <c r="B17" s="28"/>
      <c r="C17" s="28"/>
      <c r="D17" s="28"/>
      <c r="E17" s="29">
        <f t="shared" si="6"/>
        <v>230</v>
      </c>
      <c r="F17" s="29">
        <v>156</v>
      </c>
      <c r="G17" s="29">
        <v>74</v>
      </c>
      <c r="H17" s="29">
        <f t="shared" si="7"/>
        <v>239</v>
      </c>
      <c r="I17" s="29">
        <v>165</v>
      </c>
      <c r="J17" s="29">
        <v>74</v>
      </c>
      <c r="K17" s="54">
        <f t="shared" si="0"/>
        <v>44.328035169477644</v>
      </c>
      <c r="L17" s="54">
        <f t="shared" si="1"/>
        <v>60.5707629586488</v>
      </c>
      <c r="M17" s="54">
        <f t="shared" si="2"/>
        <v>28.318963372865078</v>
      </c>
      <c r="N17" s="54">
        <f t="shared" si="3"/>
        <v>45.662798384415801</v>
      </c>
      <c r="O17" s="54">
        <f t="shared" si="4"/>
        <v>63.45592505278379</v>
      </c>
      <c r="P17" s="54">
        <f t="shared" si="5"/>
        <v>28.096393410256702</v>
      </c>
      <c r="Q17" s="16"/>
      <c r="R17" s="28" t="s">
        <v>15</v>
      </c>
      <c r="S17" s="11"/>
    </row>
    <row r="18" spans="1:19" s="7" customFormat="1" ht="21" customHeight="1" x14ac:dyDescent="0.25">
      <c r="A18" s="28" t="s">
        <v>9</v>
      </c>
      <c r="B18" s="28"/>
      <c r="C18" s="28"/>
      <c r="D18" s="28"/>
      <c r="E18" s="29">
        <f t="shared" si="6"/>
        <v>124</v>
      </c>
      <c r="F18" s="29">
        <v>70</v>
      </c>
      <c r="G18" s="29">
        <v>54</v>
      </c>
      <c r="H18" s="29">
        <f t="shared" si="7"/>
        <v>89</v>
      </c>
      <c r="I18" s="29">
        <v>49</v>
      </c>
      <c r="J18" s="29">
        <v>40</v>
      </c>
      <c r="K18" s="54">
        <f t="shared" si="0"/>
        <v>23.898592873979251</v>
      </c>
      <c r="L18" s="54">
        <f t="shared" si="1"/>
        <v>27.179188507086003</v>
      </c>
      <c r="M18" s="54">
        <f t="shared" si="2"/>
        <v>20.665189488306947</v>
      </c>
      <c r="N18" s="54">
        <f t="shared" si="3"/>
        <v>17.004138310514669</v>
      </c>
      <c r="O18" s="54">
        <f t="shared" si="4"/>
        <v>18.844486833857005</v>
      </c>
      <c r="P18" s="54">
        <f t="shared" si="5"/>
        <v>15.18723968121984</v>
      </c>
      <c r="Q18" s="16"/>
      <c r="R18" s="28" t="s">
        <v>16</v>
      </c>
      <c r="S18" s="11"/>
    </row>
    <row r="19" spans="1:19" s="7" customFormat="1" ht="21" customHeight="1" x14ac:dyDescent="0.25">
      <c r="A19" s="28" t="s">
        <v>10</v>
      </c>
      <c r="B19" s="28"/>
      <c r="C19" s="28"/>
      <c r="D19" s="28"/>
      <c r="E19" s="29">
        <f t="shared" si="6"/>
        <v>33</v>
      </c>
      <c r="F19" s="29">
        <v>23</v>
      </c>
      <c r="G19" s="29">
        <v>10</v>
      </c>
      <c r="H19" s="29">
        <f t="shared" si="7"/>
        <v>21</v>
      </c>
      <c r="I19" s="29">
        <v>15</v>
      </c>
      <c r="J19" s="29">
        <v>6</v>
      </c>
      <c r="K19" s="54">
        <f t="shared" si="0"/>
        <v>6.3601093938815758</v>
      </c>
      <c r="L19" s="54">
        <f t="shared" si="1"/>
        <v>8.9303047951853998</v>
      </c>
      <c r="M19" s="54">
        <f t="shared" si="2"/>
        <v>3.8268869422790646</v>
      </c>
      <c r="N19" s="54">
        <f t="shared" si="3"/>
        <v>4.0122124103461587</v>
      </c>
      <c r="O19" s="54">
        <f t="shared" si="4"/>
        <v>5.7687204593439807</v>
      </c>
      <c r="P19" s="54">
        <f t="shared" si="5"/>
        <v>2.2780859521829759</v>
      </c>
      <c r="Q19" s="16"/>
      <c r="R19" s="28" t="s">
        <v>17</v>
      </c>
      <c r="S19" s="11"/>
    </row>
    <row r="20" spans="1:19" s="7" customFormat="1" ht="21" customHeight="1" x14ac:dyDescent="0.25">
      <c r="A20" s="28" t="s">
        <v>33</v>
      </c>
      <c r="B20" s="28"/>
      <c r="C20" s="28"/>
      <c r="D20" s="28"/>
      <c r="E20" s="29">
        <f t="shared" si="6"/>
        <v>77</v>
      </c>
      <c r="F20" s="29">
        <v>74</v>
      </c>
      <c r="G20" s="29">
        <v>3</v>
      </c>
      <c r="H20" s="29">
        <f t="shared" si="7"/>
        <v>28</v>
      </c>
      <c r="I20" s="29">
        <v>26</v>
      </c>
      <c r="J20" s="29">
        <v>2</v>
      </c>
      <c r="K20" s="54">
        <f t="shared" si="0"/>
        <v>14.840255252390341</v>
      </c>
      <c r="L20" s="54">
        <f t="shared" si="1"/>
        <v>28.732284993205205</v>
      </c>
      <c r="M20" s="54">
        <f t="shared" si="2"/>
        <v>1.1480660826837192</v>
      </c>
      <c r="N20" s="54">
        <f t="shared" si="3"/>
        <v>5.3496165471282113</v>
      </c>
      <c r="O20" s="54">
        <f t="shared" si="4"/>
        <v>9.9991154628628998</v>
      </c>
      <c r="P20" s="54">
        <f t="shared" si="5"/>
        <v>0.75936198406099187</v>
      </c>
      <c r="Q20" s="16"/>
      <c r="R20" s="28" t="s">
        <v>34</v>
      </c>
      <c r="S20" s="11"/>
    </row>
    <row r="21" spans="1:19" s="7" customFormat="1" ht="21" customHeight="1" x14ac:dyDescent="0.25">
      <c r="A21" s="28" t="s">
        <v>35</v>
      </c>
      <c r="B21" s="28"/>
      <c r="C21" s="28"/>
      <c r="D21" s="28"/>
      <c r="E21" s="29">
        <f t="shared" si="6"/>
        <v>91</v>
      </c>
      <c r="F21" s="29">
        <v>41</v>
      </c>
      <c r="G21" s="29">
        <v>50</v>
      </c>
      <c r="H21" s="29">
        <f t="shared" si="7"/>
        <v>76</v>
      </c>
      <c r="I21" s="29">
        <v>36</v>
      </c>
      <c r="J21" s="29">
        <v>40</v>
      </c>
      <c r="K21" s="54">
        <f t="shared" si="0"/>
        <v>17.538483480097675</v>
      </c>
      <c r="L21" s="54">
        <f t="shared" si="1"/>
        <v>15.919238982721801</v>
      </c>
      <c r="M21" s="54">
        <f t="shared" si="2"/>
        <v>19.134434711395322</v>
      </c>
      <c r="N21" s="54">
        <f t="shared" si="3"/>
        <v>14.520387770776573</v>
      </c>
      <c r="O21" s="54">
        <f t="shared" si="4"/>
        <v>13.844929102425555</v>
      </c>
      <c r="P21" s="54">
        <f t="shared" si="5"/>
        <v>15.18723968121984</v>
      </c>
      <c r="Q21" s="16"/>
      <c r="R21" s="28" t="s">
        <v>36</v>
      </c>
      <c r="S21" s="11"/>
    </row>
    <row r="22" spans="1:19" s="7" customFormat="1" ht="21" customHeight="1" x14ac:dyDescent="0.25">
      <c r="A22" s="28" t="s">
        <v>11</v>
      </c>
      <c r="B22" s="28"/>
      <c r="C22" s="28"/>
      <c r="D22" s="28"/>
      <c r="E22" s="29">
        <f t="shared" si="6"/>
        <v>55</v>
      </c>
      <c r="F22" s="29">
        <v>45</v>
      </c>
      <c r="G22" s="29">
        <v>10</v>
      </c>
      <c r="H22" s="29">
        <f t="shared" si="7"/>
        <v>29</v>
      </c>
      <c r="I22" s="29">
        <v>18</v>
      </c>
      <c r="J22" s="29">
        <v>11</v>
      </c>
      <c r="K22" s="54">
        <f t="shared" si="0"/>
        <v>10.600182323135957</v>
      </c>
      <c r="L22" s="54">
        <f t="shared" si="1"/>
        <v>17.472335468841003</v>
      </c>
      <c r="M22" s="54">
        <f t="shared" si="2"/>
        <v>3.8268869422790646</v>
      </c>
      <c r="N22" s="54">
        <f t="shared" si="3"/>
        <v>5.5406742809542182</v>
      </c>
      <c r="O22" s="54">
        <f t="shared" si="4"/>
        <v>6.9224645512127774</v>
      </c>
      <c r="P22" s="54">
        <f t="shared" si="5"/>
        <v>4.1764909123354554</v>
      </c>
      <c r="Q22" s="16"/>
      <c r="R22" s="28" t="s">
        <v>18</v>
      </c>
      <c r="S22" s="11"/>
    </row>
    <row r="23" spans="1:19" s="7" customFormat="1" ht="21" customHeight="1" x14ac:dyDescent="0.25">
      <c r="A23" s="28" t="s">
        <v>23</v>
      </c>
      <c r="B23" s="28"/>
      <c r="C23" s="28"/>
      <c r="D23" s="28"/>
      <c r="E23" s="29">
        <f t="shared" si="6"/>
        <v>17</v>
      </c>
      <c r="F23" s="29">
        <v>14</v>
      </c>
      <c r="G23" s="29">
        <v>3</v>
      </c>
      <c r="H23" s="29">
        <f t="shared" si="7"/>
        <v>6</v>
      </c>
      <c r="I23" s="29">
        <v>4</v>
      </c>
      <c r="J23" s="29">
        <v>2</v>
      </c>
      <c r="K23" s="54">
        <f t="shared" si="0"/>
        <v>3.276419990787478</v>
      </c>
      <c r="L23" s="54">
        <f t="shared" si="1"/>
        <v>5.435837701417201</v>
      </c>
      <c r="M23" s="54">
        <f t="shared" si="2"/>
        <v>1.1480660826837192</v>
      </c>
      <c r="N23" s="54">
        <f t="shared" si="3"/>
        <v>1.1463464029560453</v>
      </c>
      <c r="O23" s="54">
        <f t="shared" si="4"/>
        <v>1.5383254558250616</v>
      </c>
      <c r="P23" s="54">
        <f t="shared" si="5"/>
        <v>0.75936198406099187</v>
      </c>
      <c r="Q23" s="16"/>
      <c r="R23" s="28" t="s">
        <v>24</v>
      </c>
    </row>
    <row r="24" spans="1:19" s="7" customFormat="1" ht="21" customHeight="1" x14ac:dyDescent="0.25">
      <c r="A24" s="28" t="s">
        <v>47</v>
      </c>
      <c r="B24" s="28"/>
      <c r="C24" s="28"/>
      <c r="D24" s="28"/>
      <c r="E24" s="29">
        <f t="shared" si="6"/>
        <v>1426</v>
      </c>
      <c r="F24" s="29">
        <v>684</v>
      </c>
      <c r="G24" s="29">
        <v>742</v>
      </c>
      <c r="H24" s="29">
        <f t="shared" si="7"/>
        <v>1641</v>
      </c>
      <c r="I24" s="29">
        <v>852</v>
      </c>
      <c r="J24" s="29">
        <v>789</v>
      </c>
      <c r="K24" s="54">
        <f t="shared" si="0"/>
        <v>274.83381805076141</v>
      </c>
      <c r="L24" s="54">
        <f t="shared" si="1"/>
        <v>265.57949912638321</v>
      </c>
      <c r="M24" s="54">
        <f t="shared" si="2"/>
        <v>283.95501111710655</v>
      </c>
      <c r="N24" s="54">
        <f t="shared" si="3"/>
        <v>313.52574120847834</v>
      </c>
      <c r="O24" s="54">
        <f t="shared" si="4"/>
        <v>327.66332209073812</v>
      </c>
      <c r="P24" s="54">
        <f t="shared" si="5"/>
        <v>299.56830271206132</v>
      </c>
      <c r="Q24" s="16"/>
      <c r="R24" s="28" t="s">
        <v>3</v>
      </c>
    </row>
    <row r="25" spans="1:19" s="7" customFormat="1" ht="3" customHeight="1" x14ac:dyDescent="0.25">
      <c r="A25" s="17"/>
      <c r="B25" s="18"/>
      <c r="C25" s="18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7"/>
      <c r="R25" s="18"/>
    </row>
    <row r="26" spans="1:19" s="7" customFormat="1" ht="3" customHeight="1" x14ac:dyDescent="0.25">
      <c r="A26" s="1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9" s="7" customFormat="1" ht="15.75" x14ac:dyDescent="0.25">
      <c r="A27" s="14"/>
      <c r="B27" s="12" t="s">
        <v>41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9" s="7" customFormat="1" ht="15.75" x14ac:dyDescent="0.25">
      <c r="A28" s="11"/>
      <c r="B28" s="11" t="s">
        <v>46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7" customFormat="1" ht="23.1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7" customFormat="1" ht="18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2018-07-05T10:58:24Z</cp:lastPrinted>
  <dcterms:created xsi:type="dcterms:W3CDTF">2004-08-16T17:13:42Z</dcterms:created>
  <dcterms:modified xsi:type="dcterms:W3CDTF">2019-01-03T04:08:42Z</dcterms:modified>
</cp:coreProperties>
</file>