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20" yWindow="-120" windowWidth="19440" windowHeight="13140"/>
  </bookViews>
  <sheets>
    <sheet name="T-5.3" sheetId="16" r:id="rId1"/>
  </sheets>
  <definedNames>
    <definedName name="_xlnm.Print_Area" localSheetId="0">'T-5.3'!$A$1:$T$28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25" i="16"/>
  <c r="O25"/>
  <c r="M25"/>
  <c r="L25"/>
  <c r="K25"/>
  <c r="H25"/>
  <c r="N25" s="1"/>
  <c r="P24"/>
  <c r="O24"/>
  <c r="M24"/>
  <c r="L24"/>
  <c r="K24"/>
  <c r="H24"/>
  <c r="N24" s="1"/>
  <c r="P23"/>
  <c r="O23"/>
  <c r="M23"/>
  <c r="L23"/>
  <c r="K23"/>
  <c r="H23"/>
  <c r="N23" s="1"/>
  <c r="P22"/>
  <c r="O22"/>
  <c r="M22"/>
  <c r="L22"/>
  <c r="K22"/>
  <c r="H22"/>
  <c r="N22" s="1"/>
  <c r="P21"/>
  <c r="O21"/>
  <c r="M21"/>
  <c r="L21"/>
  <c r="K21"/>
  <c r="H21"/>
  <c r="N21" s="1"/>
  <c r="P20"/>
  <c r="O20"/>
  <c r="M20"/>
  <c r="L20"/>
  <c r="K20"/>
  <c r="H20"/>
  <c r="N20" s="1"/>
  <c r="P19"/>
  <c r="O19"/>
  <c r="M19"/>
  <c r="L19"/>
  <c r="K19"/>
  <c r="H19"/>
  <c r="N19" s="1"/>
  <c r="P18"/>
  <c r="O18"/>
  <c r="M18"/>
  <c r="L18"/>
  <c r="K18"/>
  <c r="H18"/>
  <c r="N18" s="1"/>
  <c r="P17"/>
  <c r="O17"/>
  <c r="M17"/>
  <c r="L17"/>
  <c r="K17"/>
  <c r="H17"/>
  <c r="N17" s="1"/>
  <c r="P16"/>
  <c r="O16"/>
  <c r="M16"/>
  <c r="L16"/>
  <c r="K16"/>
  <c r="H16"/>
  <c r="N16" s="1"/>
  <c r="P15"/>
  <c r="O15"/>
  <c r="M15"/>
  <c r="L15"/>
  <c r="K15"/>
  <c r="H15"/>
  <c r="N15" s="1"/>
  <c r="P14"/>
  <c r="O14"/>
  <c r="M14"/>
  <c r="L14"/>
  <c r="K14"/>
  <c r="H14"/>
  <c r="N14" s="1"/>
  <c r="P13"/>
  <c r="O13"/>
  <c r="M13"/>
  <c r="L13"/>
  <c r="K13"/>
  <c r="H13"/>
  <c r="N13" s="1"/>
  <c r="P12"/>
  <c r="O12"/>
  <c r="M12"/>
  <c r="L12"/>
  <c r="K12"/>
  <c r="H12"/>
  <c r="N12" s="1"/>
  <c r="P11"/>
  <c r="O11"/>
  <c r="M11"/>
  <c r="L11"/>
  <c r="K11"/>
  <c r="H11"/>
  <c r="N11" s="1"/>
  <c r="P10"/>
  <c r="O10"/>
  <c r="M10"/>
  <c r="L10"/>
  <c r="K10"/>
  <c r="H10"/>
  <c r="N10" s="1"/>
  <c r="J9"/>
  <c r="P9" s="1"/>
  <c r="I9"/>
  <c r="O9" s="1"/>
  <c r="G9"/>
  <c r="M9" s="1"/>
  <c r="F9"/>
  <c r="L9" s="1"/>
  <c r="E9"/>
  <c r="K9" s="1"/>
  <c r="H9" l="1"/>
  <c r="N9" s="1"/>
</calcChain>
</file>

<file path=xl/sharedStrings.xml><?xml version="1.0" encoding="utf-8"?>
<sst xmlns="http://schemas.openxmlformats.org/spreadsheetml/2006/main" count="75" uniqueCount="54">
  <si>
    <t>ตาราง</t>
  </si>
  <si>
    <t>รวม</t>
  </si>
  <si>
    <t>Total</t>
  </si>
  <si>
    <t>ชาย</t>
  </si>
  <si>
    <t>หญิง</t>
  </si>
  <si>
    <t>Male</t>
  </si>
  <si>
    <t>Female</t>
  </si>
  <si>
    <t>Neoplasms</t>
  </si>
  <si>
    <t>Death rate per 100,000 population</t>
  </si>
  <si>
    <t>สาเหตุตาย</t>
  </si>
  <si>
    <t>Table</t>
  </si>
  <si>
    <t>การตาย</t>
  </si>
  <si>
    <t>Deaths</t>
  </si>
  <si>
    <t>อัตราตายต่อประชากร 100,000 คน</t>
  </si>
  <si>
    <t>Diabetes mellitus</t>
  </si>
  <si>
    <t>Causes of Death</t>
  </si>
  <si>
    <t xml:space="preserve">        ที่มา:   </t>
  </si>
  <si>
    <t>2560 (2017)</t>
  </si>
  <si>
    <t>2561 (2018)</t>
  </si>
  <si>
    <t>การตาย จำแนกตามสาเหตุที่สำคัญ และเพศ พ.ศ.2560-2561</t>
  </si>
  <si>
    <t>Deaths by Leading Causes of Death and Sex:2017-2018</t>
  </si>
  <si>
    <t>ยอดรวม</t>
  </si>
  <si>
    <t>เนื้องอก(C00-D48)</t>
  </si>
  <si>
    <t>โลหิตเป็นพิษ(A40-A41)</t>
  </si>
  <si>
    <t>โรคระบบสืบพันธุ์และทางเดินปัสสาวะที่เหลืออยู่(N20-N98)</t>
  </si>
  <si>
    <t>ปอดบวม(J12-J18)</t>
  </si>
  <si>
    <t>โรคเลือดในสมอง(I60-I69)</t>
  </si>
  <si>
    <t>โรคระบบทางเดินหายใจส่วนล่างเรื้อรัง(J40-J47)</t>
  </si>
  <si>
    <t>อบัติเหตุการขนส่ง(V01-V99)</t>
  </si>
  <si>
    <t>โรคหัวใจขาดเลือด(I20-I25)</t>
  </si>
  <si>
    <t>ความดันโลหิตสูงที่ไม่มีสาเหตุนำ(I10-I15)</t>
  </si>
  <si>
    <t>สาเหตุจากภายนอกอื่นๆ ทั้งหมด(W20-W64,W75-W99,X10-X39,X50-X59,Y10-Y89)</t>
  </si>
  <si>
    <t>โรคระบบย่อยอาหารที่เหลืออยู่(K00-K22,K28-K66,K80-K92)</t>
  </si>
  <si>
    <t>โรคของตับ(K70-K76)</t>
  </si>
  <si>
    <t>โรคระบบประสาทที่เหลืออยู่(G04-G25,G31-G98)</t>
  </si>
  <si>
    <t>เบาหวาน(E10-E14)</t>
  </si>
  <si>
    <t>โรคหัวใจอื่นๆ(I20-I52)</t>
  </si>
  <si>
    <t>อื่นๆ</t>
  </si>
  <si>
    <t>Septicaemia</t>
  </si>
  <si>
    <t>Remainder of diseases of the genito-urinary system</t>
  </si>
  <si>
    <t>Pneumonia</t>
  </si>
  <si>
    <t>Cerebrovascular diseases</t>
  </si>
  <si>
    <t>Chronic lower respiratory diseases</t>
  </si>
  <si>
    <t>Transport accidents</t>
  </si>
  <si>
    <t>Ischaemic heart diseases</t>
  </si>
  <si>
    <t>Hypertensive diseases</t>
  </si>
  <si>
    <t>All other external causes</t>
  </si>
  <si>
    <t>Remainder of diseases of the digestive system</t>
  </si>
  <si>
    <t>Diseases of the liver</t>
  </si>
  <si>
    <t>Remainder of diseases of the nervous system</t>
  </si>
  <si>
    <t>Other heart diseases</t>
  </si>
  <si>
    <t>others</t>
  </si>
  <si>
    <t>สำนักงานสาธารณสุขจังหวัดเชียงราย</t>
  </si>
  <si>
    <t xml:space="preserve"> Source:  Chiangrai  Provincial Health Office </t>
  </si>
</sst>
</file>

<file path=xl/styles.xml><?xml version="1.0" encoding="utf-8"?>
<styleSheet xmlns="http://schemas.openxmlformats.org/spreadsheetml/2006/main">
  <numFmts count="1">
    <numFmt numFmtId="188" formatCode="_(* #,##0.00_);_(* \(#,##0.00\);_(* &quot;-&quot;??_);_(@_)"/>
  </numFmts>
  <fonts count="11">
    <font>
      <sz val="14"/>
      <name val="Cordia New"/>
      <charset val="222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188" fontId="9" fillId="0" borderId="0" applyFont="0" applyFill="0" applyBorder="0" applyAlignment="0" applyProtection="0"/>
    <xf numFmtId="0" fontId="10" fillId="0" borderId="0"/>
  </cellStyleXfs>
  <cellXfs count="6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6" fillId="0" borderId="2" xfId="0" applyFont="1" applyBorder="1" applyAlignment="1">
      <alignment horizontal="center"/>
    </xf>
    <xf numFmtId="0" fontId="6" fillId="0" borderId="0" xfId="0" applyFont="1"/>
    <xf numFmtId="0" fontId="6" fillId="0" borderId="7" xfId="0" applyFont="1" applyBorder="1" applyAlignment="1">
      <alignment horizontal="center" vertical="center" shrinkToFit="1"/>
    </xf>
    <xf numFmtId="0" fontId="6" fillId="0" borderId="0" xfId="0" quotePrefix="1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/>
    <xf numFmtId="0" fontId="6" fillId="0" borderId="1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10" fillId="0" borderId="0" xfId="3" quotePrefix="1" applyFont="1" applyBorder="1" applyAlignment="1">
      <alignment horizontal="left"/>
    </xf>
    <xf numFmtId="0" fontId="10" fillId="0" borderId="4" xfId="3" applyFont="1" applyBorder="1"/>
    <xf numFmtId="0" fontId="10" fillId="0" borderId="8" xfId="3" applyFont="1" applyBorder="1"/>
    <xf numFmtId="0" fontId="7" fillId="0" borderId="9" xfId="3" applyFont="1" applyBorder="1" applyAlignment="1">
      <alignment vertical="center"/>
    </xf>
    <xf numFmtId="0" fontId="6" fillId="0" borderId="9" xfId="3" applyFont="1" applyBorder="1" applyAlignment="1">
      <alignment vertical="center"/>
    </xf>
    <xf numFmtId="0" fontId="6" fillId="0" borderId="11" xfId="3" applyFont="1" applyBorder="1" applyAlignment="1">
      <alignment vertical="center"/>
    </xf>
    <xf numFmtId="3" fontId="7" fillId="0" borderId="6" xfId="3" applyNumberFormat="1" applyFont="1" applyBorder="1" applyAlignment="1">
      <alignment horizontal="center"/>
    </xf>
    <xf numFmtId="2" fontId="7" fillId="0" borderId="6" xfId="3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3" xfId="0" applyFont="1" applyBorder="1" applyAlignment="1"/>
    <xf numFmtId="3" fontId="6" fillId="0" borderId="3" xfId="3" applyNumberFormat="1" applyFont="1" applyBorder="1" applyAlignment="1">
      <alignment horizontal="center"/>
    </xf>
    <xf numFmtId="4" fontId="6" fillId="0" borderId="3" xfId="3" applyNumberFormat="1" applyFont="1" applyBorder="1" applyAlignment="1">
      <alignment horizontal="center"/>
    </xf>
    <xf numFmtId="0" fontId="6" fillId="0" borderId="1" xfId="3" applyFont="1" applyBorder="1" applyAlignment="1">
      <alignment horizontal="left"/>
    </xf>
    <xf numFmtId="0" fontId="6" fillId="0" borderId="0" xfId="3" applyFont="1" applyBorder="1" applyAlignment="1">
      <alignment horizontal="left"/>
    </xf>
    <xf numFmtId="0" fontId="6" fillId="0" borderId="3" xfId="3" applyFont="1" applyBorder="1" applyAlignment="1">
      <alignment horizontal="left"/>
    </xf>
    <xf numFmtId="0" fontId="6" fillId="0" borderId="1" xfId="3" applyFont="1" applyBorder="1"/>
    <xf numFmtId="0" fontId="6" fillId="0" borderId="3" xfId="3" applyFont="1" applyBorder="1"/>
    <xf numFmtId="0" fontId="6" fillId="0" borderId="0" xfId="3" applyFont="1" applyBorder="1"/>
    <xf numFmtId="0" fontId="6" fillId="0" borderId="0" xfId="0" applyFont="1" applyBorder="1" applyAlignment="1">
      <alignment horizontal="left"/>
    </xf>
    <xf numFmtId="3" fontId="6" fillId="0" borderId="0" xfId="0" applyNumberFormat="1" applyFont="1" applyBorder="1"/>
    <xf numFmtId="0" fontId="6" fillId="0" borderId="0" xfId="0" applyFont="1" applyBorder="1" applyAlignment="1">
      <alignment horizontal="right"/>
    </xf>
    <xf numFmtId="0" fontId="6" fillId="0" borderId="4" xfId="3" applyFont="1" applyBorder="1"/>
    <xf numFmtId="3" fontId="6" fillId="0" borderId="7" xfId="3" applyNumberFormat="1" applyFont="1" applyBorder="1" applyAlignment="1">
      <alignment horizontal="center"/>
    </xf>
    <xf numFmtId="4" fontId="6" fillId="0" borderId="7" xfId="3" applyNumberFormat="1" applyFont="1" applyBorder="1" applyAlignment="1">
      <alignment horizontal="center"/>
    </xf>
    <xf numFmtId="0" fontId="6" fillId="0" borderId="9" xfId="3" applyFont="1" applyBorder="1" applyAlignment="1">
      <alignment horizontal="center" vertical="center"/>
    </xf>
    <xf numFmtId="0" fontId="10" fillId="0" borderId="9" xfId="3" applyFont="1" applyBorder="1" applyAlignment="1">
      <alignment vertical="center"/>
    </xf>
    <xf numFmtId="0" fontId="10" fillId="0" borderId="0" xfId="3" applyFont="1" applyBorder="1" applyAlignment="1"/>
    <xf numFmtId="0" fontId="6" fillId="0" borderId="0" xfId="0" applyFont="1" applyBorder="1" applyAlignment="1"/>
    <xf numFmtId="0" fontId="10" fillId="0" borderId="0" xfId="3" applyFont="1" applyBorder="1" applyAlignment="1">
      <alignment horizontal="left"/>
    </xf>
    <xf numFmtId="0" fontId="10" fillId="0" borderId="0" xfId="3" applyFont="1" applyBorder="1"/>
    <xf numFmtId="0" fontId="3" fillId="0" borderId="0" xfId="0" applyFont="1" applyFill="1"/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</cellXfs>
  <cellStyles count="4">
    <cellStyle name="Comma_Chapter13" xfId="2"/>
    <cellStyle name="Normal 2" xfId="3"/>
    <cellStyle name="Normal_Chapter13" xfId="1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1" name="Text Box 3">
          <a:extLst>
            <a:ext uri="{FF2B5EF4-FFF2-40B4-BE49-F238E27FC236}">
              <a16:creationId xmlns:a16="http://schemas.microsoft.com/office/drawing/2014/main" xmlns="" id="{00000000-0008-0000-0200-0000031C0000}"/>
            </a:ext>
          </a:extLst>
        </xdr:cNvPr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2" name="Text Box 4">
          <a:extLst>
            <a:ext uri="{FF2B5EF4-FFF2-40B4-BE49-F238E27FC236}">
              <a16:creationId xmlns:a16="http://schemas.microsoft.com/office/drawing/2014/main" xmlns="" id="{00000000-0008-0000-0200-0000041C0000}"/>
            </a:ext>
          </a:extLst>
        </xdr:cNvPr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3" name="Text Box 5">
          <a:extLst>
            <a:ext uri="{FF2B5EF4-FFF2-40B4-BE49-F238E27FC236}">
              <a16:creationId xmlns:a16="http://schemas.microsoft.com/office/drawing/2014/main" xmlns="" id="{00000000-0008-0000-0200-0000051C0000}"/>
            </a:ext>
          </a:extLst>
        </xdr:cNvPr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7174" name="Text Box 6">
          <a:extLst>
            <a:ext uri="{FF2B5EF4-FFF2-40B4-BE49-F238E27FC236}">
              <a16:creationId xmlns:a16="http://schemas.microsoft.com/office/drawing/2014/main" xmlns="" id="{00000000-0008-0000-0200-0000061C0000}"/>
            </a:ext>
          </a:extLst>
        </xdr:cNvPr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2190750</xdr:colOff>
      <xdr:row>0</xdr:row>
      <xdr:rowOff>0</xdr:rowOff>
    </xdr:from>
    <xdr:to>
      <xdr:col>19</xdr:col>
      <xdr:colOff>266700</xdr:colOff>
      <xdr:row>3</xdr:row>
      <xdr:rowOff>47626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GrpSpPr/>
      </xdr:nvGrpSpPr>
      <xdr:grpSpPr>
        <a:xfrm>
          <a:off x="9572625" y="0"/>
          <a:ext cx="457200" cy="600076"/>
          <a:chOff x="9925050" y="1885951"/>
          <a:chExt cx="457200" cy="600076"/>
        </a:xfrm>
      </xdr:grpSpPr>
      <xdr:sp macro="" textlink="">
        <xdr:nvSpPr>
          <xdr:cNvPr id="7" name="Chevron 6">
            <a:extLst>
              <a:ext uri="{FF2B5EF4-FFF2-40B4-BE49-F238E27FC236}">
                <a16:creationId xmlns:a16="http://schemas.microsoft.com/office/drawing/2014/main" xmlns="" id="{00000000-0008-0000-0200-000007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xmlns="" id="{00000000-0008-0000-0200-000008000000}"/>
              </a:ext>
            </a:extLst>
          </xdr:cNvPr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56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S28"/>
  <sheetViews>
    <sheetView showGridLines="0" tabSelected="1" workbookViewId="0">
      <selection activeCell="G12" sqref="G12"/>
    </sheetView>
  </sheetViews>
  <sheetFormatPr defaultRowHeight="18.75"/>
  <cols>
    <col min="1" max="1" width="3.28515625" style="6" customWidth="1"/>
    <col min="2" max="2" width="5.85546875" style="6" customWidth="1"/>
    <col min="3" max="3" width="4.140625" style="6" customWidth="1"/>
    <col min="4" max="4" width="19.85546875" style="6" customWidth="1"/>
    <col min="5" max="16" width="6.42578125" style="6" customWidth="1"/>
    <col min="17" max="17" width="0.42578125" style="6" customWidth="1"/>
    <col min="18" max="18" width="33.42578125" style="6" customWidth="1"/>
    <col min="19" max="19" width="2.28515625" style="6" customWidth="1"/>
    <col min="20" max="20" width="4.42578125" style="6" customWidth="1"/>
    <col min="21" max="21" width="9" style="6" customWidth="1"/>
    <col min="22" max="16384" width="9.140625" style="6"/>
  </cols>
  <sheetData>
    <row r="1" spans="1:19" s="3" customFormat="1">
      <c r="A1" s="1"/>
      <c r="B1" s="1" t="s">
        <v>0</v>
      </c>
      <c r="C1" s="2">
        <v>5.3</v>
      </c>
      <c r="D1" s="1" t="s">
        <v>19</v>
      </c>
      <c r="E1" s="1"/>
      <c r="F1" s="1"/>
      <c r="G1" s="1"/>
      <c r="H1" s="1"/>
      <c r="I1" s="1"/>
      <c r="J1" s="1"/>
      <c r="K1" s="1"/>
      <c r="L1" s="1"/>
      <c r="M1" s="1"/>
      <c r="N1" s="1"/>
      <c r="O1" s="51"/>
      <c r="P1" s="1"/>
      <c r="Q1" s="1"/>
      <c r="R1" s="1"/>
    </row>
    <row r="2" spans="1:19" s="5" customFormat="1">
      <c r="A2" s="4"/>
      <c r="B2" s="1" t="s">
        <v>10</v>
      </c>
      <c r="C2" s="2">
        <v>5.3</v>
      </c>
      <c r="D2" s="1" t="s">
        <v>20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s="16" customFormat="1" ht="6" customHeight="1">
      <c r="A3" s="14"/>
      <c r="B3" s="14"/>
      <c r="C3" s="15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pans="1:19" s="7" customFormat="1" ht="15.75">
      <c r="A4" s="52" t="s">
        <v>9</v>
      </c>
      <c r="B4" s="52"/>
      <c r="C4" s="52"/>
      <c r="D4" s="53"/>
      <c r="E4" s="61" t="s">
        <v>11</v>
      </c>
      <c r="F4" s="62"/>
      <c r="G4" s="62"/>
      <c r="H4" s="62"/>
      <c r="I4" s="62"/>
      <c r="J4" s="63"/>
      <c r="K4" s="61" t="s">
        <v>13</v>
      </c>
      <c r="L4" s="62"/>
      <c r="M4" s="62"/>
      <c r="N4" s="62"/>
      <c r="O4" s="62"/>
      <c r="P4" s="63"/>
      <c r="Q4" s="56" t="s">
        <v>15</v>
      </c>
      <c r="R4" s="52"/>
    </row>
    <row r="5" spans="1:19" s="7" customFormat="1" ht="15.75">
      <c r="A5" s="59"/>
      <c r="B5" s="59"/>
      <c r="C5" s="59"/>
      <c r="D5" s="60"/>
      <c r="E5" s="57" t="s">
        <v>12</v>
      </c>
      <c r="F5" s="54"/>
      <c r="G5" s="54"/>
      <c r="H5" s="54"/>
      <c r="I5" s="54"/>
      <c r="J5" s="55"/>
      <c r="K5" s="57" t="s">
        <v>8</v>
      </c>
      <c r="L5" s="54"/>
      <c r="M5" s="54"/>
      <c r="N5" s="54"/>
      <c r="O5" s="54"/>
      <c r="P5" s="55"/>
      <c r="Q5" s="58"/>
      <c r="R5" s="59"/>
    </row>
    <row r="6" spans="1:19" s="7" customFormat="1" ht="15.75">
      <c r="A6" s="59"/>
      <c r="B6" s="59"/>
      <c r="C6" s="59"/>
      <c r="D6" s="60"/>
      <c r="E6" s="64" t="s">
        <v>17</v>
      </c>
      <c r="F6" s="65"/>
      <c r="G6" s="66"/>
      <c r="H6" s="64" t="s">
        <v>18</v>
      </c>
      <c r="I6" s="65"/>
      <c r="J6" s="66"/>
      <c r="K6" s="64" t="s">
        <v>17</v>
      </c>
      <c r="L6" s="65"/>
      <c r="M6" s="66"/>
      <c r="N6" s="64" t="s">
        <v>18</v>
      </c>
      <c r="O6" s="65"/>
      <c r="P6" s="66"/>
      <c r="Q6" s="58"/>
      <c r="R6" s="59"/>
    </row>
    <row r="7" spans="1:19" s="7" customFormat="1" ht="15.75">
      <c r="A7" s="59"/>
      <c r="B7" s="59"/>
      <c r="C7" s="59"/>
      <c r="D7" s="60"/>
      <c r="E7" s="8" t="s">
        <v>1</v>
      </c>
      <c r="F7" s="8" t="s">
        <v>3</v>
      </c>
      <c r="G7" s="8" t="s">
        <v>4</v>
      </c>
      <c r="H7" s="8" t="s">
        <v>1</v>
      </c>
      <c r="I7" s="8" t="s">
        <v>3</v>
      </c>
      <c r="J7" s="8" t="s">
        <v>4</v>
      </c>
      <c r="K7" s="8" t="s">
        <v>1</v>
      </c>
      <c r="L7" s="8" t="s">
        <v>3</v>
      </c>
      <c r="M7" s="8" t="s">
        <v>4</v>
      </c>
      <c r="N7" s="8" t="s">
        <v>1</v>
      </c>
      <c r="O7" s="8" t="s">
        <v>3</v>
      </c>
      <c r="P7" s="8" t="s">
        <v>4</v>
      </c>
      <c r="Q7" s="58"/>
      <c r="R7" s="59"/>
    </row>
    <row r="8" spans="1:19" s="7" customFormat="1" ht="15.75">
      <c r="A8" s="54"/>
      <c r="B8" s="54"/>
      <c r="C8" s="54"/>
      <c r="D8" s="55"/>
      <c r="E8" s="10" t="s">
        <v>2</v>
      </c>
      <c r="F8" s="10" t="s">
        <v>5</v>
      </c>
      <c r="G8" s="10" t="s">
        <v>6</v>
      </c>
      <c r="H8" s="10" t="s">
        <v>2</v>
      </c>
      <c r="I8" s="10" t="s">
        <v>5</v>
      </c>
      <c r="J8" s="10" t="s">
        <v>6</v>
      </c>
      <c r="K8" s="10" t="s">
        <v>2</v>
      </c>
      <c r="L8" s="10" t="s">
        <v>5</v>
      </c>
      <c r="M8" s="10" t="s">
        <v>6</v>
      </c>
      <c r="N8" s="10" t="s">
        <v>2</v>
      </c>
      <c r="O8" s="10" t="s">
        <v>5</v>
      </c>
      <c r="P8" s="10" t="s">
        <v>6</v>
      </c>
      <c r="Q8" s="57"/>
      <c r="R8" s="54"/>
    </row>
    <row r="9" spans="1:19" s="7" customFormat="1" ht="21.75" customHeight="1">
      <c r="A9" s="46"/>
      <c r="B9" s="24" t="s">
        <v>21</v>
      </c>
      <c r="C9" s="25"/>
      <c r="D9" s="26"/>
      <c r="E9" s="27">
        <f t="shared" ref="E9:F9" si="0">SUM(E10:E25)</f>
        <v>8231</v>
      </c>
      <c r="F9" s="27">
        <f t="shared" si="0"/>
        <v>4793</v>
      </c>
      <c r="G9" s="27">
        <f>SUM(G10:G25)</f>
        <v>3438</v>
      </c>
      <c r="H9" s="27">
        <f t="shared" ref="H9:J9" si="1">SUM(H10:H25)</f>
        <v>8525</v>
      </c>
      <c r="I9" s="27">
        <f t="shared" si="1"/>
        <v>4868</v>
      </c>
      <c r="J9" s="27">
        <f t="shared" si="1"/>
        <v>3657</v>
      </c>
      <c r="K9" s="28">
        <f>ROUND(E9*100000/1282544,2)</f>
        <v>641.77</v>
      </c>
      <c r="L9" s="28">
        <f>ROUND(F9*100000/625784,2)</f>
        <v>765.92</v>
      </c>
      <c r="M9" s="28">
        <f>ROUND(G9*100000/655760,2)</f>
        <v>524.28</v>
      </c>
      <c r="N9" s="28">
        <f>ROUND(H9*100000/1287615,2)</f>
        <v>662.08</v>
      </c>
      <c r="O9" s="28">
        <f>ROUND(I9*100000/628897,2)</f>
        <v>774.05</v>
      </c>
      <c r="P9" s="28">
        <f>ROUND(J9*100000/658718,2)</f>
        <v>555.16999999999996</v>
      </c>
      <c r="Q9" s="20"/>
      <c r="R9" s="45" t="s">
        <v>2</v>
      </c>
    </row>
    <row r="10" spans="1:19" s="7" customFormat="1" ht="24.75" customHeight="1">
      <c r="A10" s="47"/>
      <c r="B10" s="48" t="s">
        <v>22</v>
      </c>
      <c r="C10" s="29"/>
      <c r="D10" s="30"/>
      <c r="E10" s="31">
        <v>1423</v>
      </c>
      <c r="F10" s="31">
        <v>817</v>
      </c>
      <c r="G10" s="31">
        <v>606</v>
      </c>
      <c r="H10" s="31">
        <f>+I10+J10</f>
        <v>1154</v>
      </c>
      <c r="I10" s="31">
        <v>718</v>
      </c>
      <c r="J10" s="31">
        <v>436</v>
      </c>
      <c r="K10" s="32">
        <f t="shared" ref="K10:K25" si="2">ROUND(E10*100000/1282544,2)</f>
        <v>110.95</v>
      </c>
      <c r="L10" s="32">
        <f t="shared" ref="L10:L25" si="3">ROUND(F10*100000/625784,2)</f>
        <v>130.56</v>
      </c>
      <c r="M10" s="32">
        <f t="shared" ref="M10:M25" si="4">ROUND(G10*100000/655760,2)</f>
        <v>92.41</v>
      </c>
      <c r="N10" s="32">
        <f>ROUND(H10*100000/1287615,2)</f>
        <v>89.62</v>
      </c>
      <c r="O10" s="32">
        <f>ROUND(I10*100000/628897,2)</f>
        <v>114.17</v>
      </c>
      <c r="P10" s="32">
        <f>ROUND(J10*100000/658718,2)</f>
        <v>66.19</v>
      </c>
      <c r="Q10" s="13"/>
      <c r="R10" s="34" t="s">
        <v>7</v>
      </c>
      <c r="S10" s="9"/>
    </row>
    <row r="11" spans="1:19" s="7" customFormat="1" ht="21" customHeight="1">
      <c r="A11" s="49"/>
      <c r="B11" s="34" t="s">
        <v>23</v>
      </c>
      <c r="C11" s="33"/>
      <c r="D11" s="35"/>
      <c r="E11" s="31">
        <v>433</v>
      </c>
      <c r="F11" s="31">
        <v>244</v>
      </c>
      <c r="G11" s="31">
        <v>189</v>
      </c>
      <c r="H11" s="31">
        <f t="shared" ref="H11:H25" si="5">+I11+J11</f>
        <v>474</v>
      </c>
      <c r="I11" s="31">
        <v>274</v>
      </c>
      <c r="J11" s="31">
        <v>200</v>
      </c>
      <c r="K11" s="32">
        <f t="shared" si="2"/>
        <v>33.76</v>
      </c>
      <c r="L11" s="32">
        <f t="shared" si="3"/>
        <v>38.99</v>
      </c>
      <c r="M11" s="32">
        <f t="shared" si="4"/>
        <v>28.82</v>
      </c>
      <c r="N11" s="32">
        <f t="shared" ref="N11:N25" si="6">ROUND(H11*100000/1287615,2)</f>
        <v>36.81</v>
      </c>
      <c r="O11" s="32">
        <f t="shared" ref="O11:O25" si="7">ROUND(I11*100000/628897,2)</f>
        <v>43.57</v>
      </c>
      <c r="P11" s="32">
        <f t="shared" ref="P11:P25" si="8">ROUND(J11*100000/658718,2)</f>
        <v>30.36</v>
      </c>
      <c r="Q11" s="13"/>
      <c r="R11" s="34" t="s">
        <v>38</v>
      </c>
      <c r="S11" s="9"/>
    </row>
    <row r="12" spans="1:19" s="7" customFormat="1" ht="21" customHeight="1">
      <c r="A12" s="49"/>
      <c r="B12" s="34" t="s">
        <v>24</v>
      </c>
      <c r="C12" s="33"/>
      <c r="D12" s="35"/>
      <c r="E12" s="31">
        <v>65</v>
      </c>
      <c r="F12" s="31">
        <v>30</v>
      </c>
      <c r="G12" s="31">
        <v>35</v>
      </c>
      <c r="H12" s="31">
        <f t="shared" si="5"/>
        <v>562</v>
      </c>
      <c r="I12" s="31">
        <v>281</v>
      </c>
      <c r="J12" s="31">
        <v>281</v>
      </c>
      <c r="K12" s="32">
        <f t="shared" si="2"/>
        <v>5.07</v>
      </c>
      <c r="L12" s="32">
        <f t="shared" si="3"/>
        <v>4.79</v>
      </c>
      <c r="M12" s="32">
        <f t="shared" si="4"/>
        <v>5.34</v>
      </c>
      <c r="N12" s="32">
        <f t="shared" si="6"/>
        <v>43.65</v>
      </c>
      <c r="O12" s="32">
        <f t="shared" si="7"/>
        <v>44.68</v>
      </c>
      <c r="P12" s="32">
        <f t="shared" si="8"/>
        <v>42.66</v>
      </c>
      <c r="Q12" s="12"/>
      <c r="R12" s="34" t="s">
        <v>39</v>
      </c>
      <c r="S12" s="9"/>
    </row>
    <row r="13" spans="1:19" s="7" customFormat="1" ht="21" customHeight="1">
      <c r="A13" s="49"/>
      <c r="B13" s="34" t="s">
        <v>25</v>
      </c>
      <c r="C13" s="33"/>
      <c r="D13" s="35"/>
      <c r="E13" s="31">
        <v>583</v>
      </c>
      <c r="F13" s="31">
        <v>331</v>
      </c>
      <c r="G13" s="31">
        <v>252</v>
      </c>
      <c r="H13" s="31">
        <f t="shared" si="5"/>
        <v>508</v>
      </c>
      <c r="I13" s="31">
        <v>295</v>
      </c>
      <c r="J13" s="31">
        <v>213</v>
      </c>
      <c r="K13" s="32">
        <f t="shared" si="2"/>
        <v>45.46</v>
      </c>
      <c r="L13" s="32">
        <f t="shared" si="3"/>
        <v>52.89</v>
      </c>
      <c r="M13" s="32">
        <f t="shared" si="4"/>
        <v>38.43</v>
      </c>
      <c r="N13" s="32">
        <f t="shared" si="6"/>
        <v>39.450000000000003</v>
      </c>
      <c r="O13" s="32">
        <f t="shared" si="7"/>
        <v>46.91</v>
      </c>
      <c r="P13" s="32">
        <f t="shared" si="8"/>
        <v>32.340000000000003</v>
      </c>
      <c r="Q13" s="12"/>
      <c r="R13" s="34" t="s">
        <v>40</v>
      </c>
      <c r="S13" s="9"/>
    </row>
    <row r="14" spans="1:19" s="7" customFormat="1" ht="21" customHeight="1">
      <c r="A14" s="49"/>
      <c r="B14" s="34" t="s">
        <v>26</v>
      </c>
      <c r="C14" s="33"/>
      <c r="D14" s="35"/>
      <c r="E14" s="31">
        <v>425</v>
      </c>
      <c r="F14" s="31">
        <v>255</v>
      </c>
      <c r="G14" s="31">
        <v>170</v>
      </c>
      <c r="H14" s="31">
        <f t="shared" si="5"/>
        <v>481</v>
      </c>
      <c r="I14" s="31">
        <v>284</v>
      </c>
      <c r="J14" s="31">
        <v>197</v>
      </c>
      <c r="K14" s="32">
        <f t="shared" si="2"/>
        <v>33.14</v>
      </c>
      <c r="L14" s="32">
        <f t="shared" si="3"/>
        <v>40.75</v>
      </c>
      <c r="M14" s="32">
        <f t="shared" si="4"/>
        <v>25.92</v>
      </c>
      <c r="N14" s="32">
        <f t="shared" si="6"/>
        <v>37.36</v>
      </c>
      <c r="O14" s="32">
        <f t="shared" si="7"/>
        <v>45.16</v>
      </c>
      <c r="P14" s="32">
        <f t="shared" si="8"/>
        <v>29.91</v>
      </c>
      <c r="Q14" s="12"/>
      <c r="R14" s="34" t="s">
        <v>41</v>
      </c>
      <c r="S14" s="9"/>
    </row>
    <row r="15" spans="1:19" s="7" customFormat="1" ht="21" customHeight="1">
      <c r="A15" s="49"/>
      <c r="B15" s="34" t="s">
        <v>27</v>
      </c>
      <c r="C15" s="33"/>
      <c r="D15" s="35"/>
      <c r="E15" s="31">
        <v>353</v>
      </c>
      <c r="F15" s="31">
        <v>195</v>
      </c>
      <c r="G15" s="31">
        <v>158</v>
      </c>
      <c r="H15" s="31">
        <f t="shared" si="5"/>
        <v>299</v>
      </c>
      <c r="I15" s="31">
        <v>170</v>
      </c>
      <c r="J15" s="31">
        <v>129</v>
      </c>
      <c r="K15" s="32">
        <f t="shared" si="2"/>
        <v>27.52</v>
      </c>
      <c r="L15" s="32">
        <f t="shared" si="3"/>
        <v>31.16</v>
      </c>
      <c r="M15" s="32">
        <f t="shared" si="4"/>
        <v>24.09</v>
      </c>
      <c r="N15" s="32">
        <f t="shared" si="6"/>
        <v>23.22</v>
      </c>
      <c r="O15" s="32">
        <f t="shared" si="7"/>
        <v>27.03</v>
      </c>
      <c r="P15" s="32">
        <f t="shared" si="8"/>
        <v>19.579999999999998</v>
      </c>
      <c r="Q15" s="12"/>
      <c r="R15" s="34" t="s">
        <v>42</v>
      </c>
      <c r="S15" s="9"/>
    </row>
    <row r="16" spans="1:19" s="7" customFormat="1" ht="21" customHeight="1">
      <c r="A16" s="49"/>
      <c r="B16" s="34" t="s">
        <v>28</v>
      </c>
      <c r="C16" s="33"/>
      <c r="D16" s="35"/>
      <c r="E16" s="31">
        <v>345</v>
      </c>
      <c r="F16" s="31">
        <v>279</v>
      </c>
      <c r="G16" s="31">
        <v>66</v>
      </c>
      <c r="H16" s="31">
        <f t="shared" si="5"/>
        <v>307</v>
      </c>
      <c r="I16" s="31">
        <v>249</v>
      </c>
      <c r="J16" s="31">
        <v>58</v>
      </c>
      <c r="K16" s="32">
        <f t="shared" si="2"/>
        <v>26.9</v>
      </c>
      <c r="L16" s="32">
        <f t="shared" si="3"/>
        <v>44.58</v>
      </c>
      <c r="M16" s="32">
        <f t="shared" si="4"/>
        <v>10.06</v>
      </c>
      <c r="N16" s="32">
        <f t="shared" si="6"/>
        <v>23.84</v>
      </c>
      <c r="O16" s="32">
        <f t="shared" si="7"/>
        <v>39.590000000000003</v>
      </c>
      <c r="P16" s="32">
        <f t="shared" si="8"/>
        <v>8.8000000000000007</v>
      </c>
      <c r="Q16" s="12"/>
      <c r="R16" s="34" t="s">
        <v>43</v>
      </c>
      <c r="S16" s="9"/>
    </row>
    <row r="17" spans="1:19" s="7" customFormat="1" ht="21" customHeight="1">
      <c r="A17" s="49"/>
      <c r="B17" s="34" t="s">
        <v>29</v>
      </c>
      <c r="C17" s="33"/>
      <c r="D17" s="35"/>
      <c r="E17" s="31">
        <v>307</v>
      </c>
      <c r="F17" s="31">
        <v>171</v>
      </c>
      <c r="G17" s="31">
        <v>136</v>
      </c>
      <c r="H17" s="31">
        <f t="shared" si="5"/>
        <v>309</v>
      </c>
      <c r="I17" s="31">
        <v>167</v>
      </c>
      <c r="J17" s="31">
        <v>142</v>
      </c>
      <c r="K17" s="32">
        <f t="shared" si="2"/>
        <v>23.94</v>
      </c>
      <c r="L17" s="32">
        <f t="shared" si="3"/>
        <v>27.33</v>
      </c>
      <c r="M17" s="32">
        <f t="shared" si="4"/>
        <v>20.74</v>
      </c>
      <c r="N17" s="32">
        <f t="shared" si="6"/>
        <v>24</v>
      </c>
      <c r="O17" s="32">
        <f t="shared" si="7"/>
        <v>26.55</v>
      </c>
      <c r="P17" s="32">
        <f t="shared" si="8"/>
        <v>21.56</v>
      </c>
      <c r="Q17" s="12"/>
      <c r="R17" s="34" t="s">
        <v>44</v>
      </c>
      <c r="S17" s="9"/>
    </row>
    <row r="18" spans="1:19" s="7" customFormat="1" ht="21" customHeight="1">
      <c r="A18" s="49"/>
      <c r="B18" s="34" t="s">
        <v>30</v>
      </c>
      <c r="C18" s="33"/>
      <c r="D18" s="35"/>
      <c r="E18" s="31">
        <v>207</v>
      </c>
      <c r="F18" s="31">
        <v>97</v>
      </c>
      <c r="G18" s="31">
        <v>110</v>
      </c>
      <c r="H18" s="31">
        <f t="shared" si="5"/>
        <v>199</v>
      </c>
      <c r="I18" s="31">
        <v>94</v>
      </c>
      <c r="J18" s="31">
        <v>105</v>
      </c>
      <c r="K18" s="32">
        <f t="shared" si="2"/>
        <v>16.14</v>
      </c>
      <c r="L18" s="32">
        <f t="shared" si="3"/>
        <v>15.5</v>
      </c>
      <c r="M18" s="32">
        <f t="shared" si="4"/>
        <v>16.77</v>
      </c>
      <c r="N18" s="32">
        <f t="shared" si="6"/>
        <v>15.45</v>
      </c>
      <c r="O18" s="32">
        <f t="shared" si="7"/>
        <v>14.95</v>
      </c>
      <c r="P18" s="32">
        <f t="shared" si="8"/>
        <v>15.94</v>
      </c>
      <c r="Q18" s="12"/>
      <c r="R18" s="34" t="s">
        <v>45</v>
      </c>
      <c r="S18" s="9"/>
    </row>
    <row r="19" spans="1:19" s="7" customFormat="1" ht="21" customHeight="1">
      <c r="A19" s="49"/>
      <c r="B19" s="34" t="s">
        <v>31</v>
      </c>
      <c r="C19" s="33"/>
      <c r="D19" s="35"/>
      <c r="E19" s="31">
        <v>259</v>
      </c>
      <c r="F19" s="31">
        <v>200</v>
      </c>
      <c r="G19" s="31">
        <v>59</v>
      </c>
      <c r="H19" s="31">
        <f t="shared" si="5"/>
        <v>303</v>
      </c>
      <c r="I19" s="31">
        <v>246</v>
      </c>
      <c r="J19" s="31">
        <v>57</v>
      </c>
      <c r="K19" s="32">
        <f t="shared" si="2"/>
        <v>20.190000000000001</v>
      </c>
      <c r="L19" s="32">
        <f t="shared" si="3"/>
        <v>31.96</v>
      </c>
      <c r="M19" s="32">
        <f t="shared" si="4"/>
        <v>9</v>
      </c>
      <c r="N19" s="32">
        <f t="shared" si="6"/>
        <v>23.53</v>
      </c>
      <c r="O19" s="32">
        <f t="shared" si="7"/>
        <v>39.119999999999997</v>
      </c>
      <c r="P19" s="32">
        <f t="shared" si="8"/>
        <v>8.65</v>
      </c>
      <c r="Q19" s="12"/>
      <c r="R19" s="34" t="s">
        <v>46</v>
      </c>
      <c r="S19" s="9"/>
    </row>
    <row r="20" spans="1:19" s="7" customFormat="1" ht="21" customHeight="1">
      <c r="A20" s="49"/>
      <c r="B20" s="34" t="s">
        <v>32</v>
      </c>
      <c r="C20" s="33"/>
      <c r="D20" s="35"/>
      <c r="E20" s="31">
        <v>178</v>
      </c>
      <c r="F20" s="31">
        <v>134</v>
      </c>
      <c r="G20" s="31">
        <v>44</v>
      </c>
      <c r="H20" s="31">
        <f t="shared" si="5"/>
        <v>197</v>
      </c>
      <c r="I20" s="31">
        <v>131</v>
      </c>
      <c r="J20" s="31">
        <v>66</v>
      </c>
      <c r="K20" s="32">
        <f t="shared" si="2"/>
        <v>13.88</v>
      </c>
      <c r="L20" s="32">
        <f t="shared" si="3"/>
        <v>21.41</v>
      </c>
      <c r="M20" s="32">
        <f t="shared" si="4"/>
        <v>6.71</v>
      </c>
      <c r="N20" s="32">
        <f t="shared" si="6"/>
        <v>15.3</v>
      </c>
      <c r="O20" s="32">
        <f t="shared" si="7"/>
        <v>20.83</v>
      </c>
      <c r="P20" s="32">
        <f t="shared" si="8"/>
        <v>10.02</v>
      </c>
      <c r="Q20" s="12"/>
      <c r="R20" s="34" t="s">
        <v>47</v>
      </c>
      <c r="S20" s="9"/>
    </row>
    <row r="21" spans="1:19" s="7" customFormat="1" ht="21" customHeight="1">
      <c r="A21" s="21"/>
      <c r="B21" s="34" t="s">
        <v>33</v>
      </c>
      <c r="C21" s="33"/>
      <c r="D21" s="35"/>
      <c r="E21" s="31">
        <v>197</v>
      </c>
      <c r="F21" s="31">
        <v>149</v>
      </c>
      <c r="G21" s="31">
        <v>48</v>
      </c>
      <c r="H21" s="31">
        <f t="shared" si="5"/>
        <v>175</v>
      </c>
      <c r="I21" s="31">
        <v>135</v>
      </c>
      <c r="J21" s="31">
        <v>40</v>
      </c>
      <c r="K21" s="32">
        <f t="shared" si="2"/>
        <v>15.36</v>
      </c>
      <c r="L21" s="32">
        <f t="shared" si="3"/>
        <v>23.81</v>
      </c>
      <c r="M21" s="32">
        <f t="shared" si="4"/>
        <v>7.32</v>
      </c>
      <c r="N21" s="32">
        <f t="shared" si="6"/>
        <v>13.59</v>
      </c>
      <c r="O21" s="32">
        <f t="shared" si="7"/>
        <v>21.47</v>
      </c>
      <c r="P21" s="32">
        <f t="shared" si="8"/>
        <v>6.07</v>
      </c>
      <c r="Q21" s="12"/>
      <c r="R21" s="34" t="s">
        <v>48</v>
      </c>
      <c r="S21" s="9"/>
    </row>
    <row r="22" spans="1:19" s="7" customFormat="1" ht="21" customHeight="1">
      <c r="A22" s="21"/>
      <c r="B22" s="34" t="s">
        <v>34</v>
      </c>
      <c r="C22" s="33"/>
      <c r="D22" s="35"/>
      <c r="E22" s="31">
        <v>412</v>
      </c>
      <c r="F22" s="31">
        <v>180</v>
      </c>
      <c r="G22" s="31">
        <v>232</v>
      </c>
      <c r="H22" s="31">
        <f t="shared" si="5"/>
        <v>724</v>
      </c>
      <c r="I22" s="31">
        <v>292</v>
      </c>
      <c r="J22" s="31">
        <v>432</v>
      </c>
      <c r="K22" s="32">
        <f t="shared" si="2"/>
        <v>32.119999999999997</v>
      </c>
      <c r="L22" s="32">
        <f t="shared" si="3"/>
        <v>28.76</v>
      </c>
      <c r="M22" s="32">
        <f t="shared" si="4"/>
        <v>35.380000000000003</v>
      </c>
      <c r="N22" s="32">
        <f t="shared" si="6"/>
        <v>56.23</v>
      </c>
      <c r="O22" s="32">
        <f t="shared" si="7"/>
        <v>46.43</v>
      </c>
      <c r="P22" s="32">
        <f t="shared" si="8"/>
        <v>65.58</v>
      </c>
      <c r="Q22" s="12"/>
      <c r="R22" s="34" t="s">
        <v>49</v>
      </c>
      <c r="S22" s="9"/>
    </row>
    <row r="23" spans="1:19" s="7" customFormat="1" ht="21" customHeight="1">
      <c r="A23" s="50"/>
      <c r="B23" s="38" t="s">
        <v>35</v>
      </c>
      <c r="C23" s="36"/>
      <c r="D23" s="37"/>
      <c r="E23" s="31">
        <v>166</v>
      </c>
      <c r="F23" s="31">
        <v>69</v>
      </c>
      <c r="G23" s="31">
        <v>97</v>
      </c>
      <c r="H23" s="31">
        <f t="shared" si="5"/>
        <v>188</v>
      </c>
      <c r="I23" s="31">
        <v>82</v>
      </c>
      <c r="J23" s="31">
        <v>106</v>
      </c>
      <c r="K23" s="32">
        <f t="shared" si="2"/>
        <v>12.94</v>
      </c>
      <c r="L23" s="32">
        <f t="shared" si="3"/>
        <v>11.03</v>
      </c>
      <c r="M23" s="32">
        <f t="shared" si="4"/>
        <v>14.79</v>
      </c>
      <c r="N23" s="32">
        <f t="shared" si="6"/>
        <v>14.6</v>
      </c>
      <c r="O23" s="32">
        <f t="shared" si="7"/>
        <v>13.04</v>
      </c>
      <c r="P23" s="32">
        <f t="shared" si="8"/>
        <v>16.09</v>
      </c>
      <c r="Q23" s="12"/>
      <c r="R23" s="38" t="s">
        <v>14</v>
      </c>
    </row>
    <row r="24" spans="1:19" s="7" customFormat="1" ht="21.75">
      <c r="A24" s="50"/>
      <c r="B24" s="38" t="s">
        <v>36</v>
      </c>
      <c r="C24" s="38"/>
      <c r="D24" s="36"/>
      <c r="E24" s="31">
        <v>412</v>
      </c>
      <c r="F24" s="31">
        <v>226</v>
      </c>
      <c r="G24" s="31">
        <v>186</v>
      </c>
      <c r="H24" s="31">
        <f t="shared" si="5"/>
        <v>309</v>
      </c>
      <c r="I24" s="31">
        <v>167</v>
      </c>
      <c r="J24" s="31">
        <v>142</v>
      </c>
      <c r="K24" s="32">
        <f t="shared" si="2"/>
        <v>32.119999999999997</v>
      </c>
      <c r="L24" s="32">
        <f t="shared" si="3"/>
        <v>36.11</v>
      </c>
      <c r="M24" s="32">
        <f t="shared" si="4"/>
        <v>28.36</v>
      </c>
      <c r="N24" s="32">
        <f t="shared" si="6"/>
        <v>24</v>
      </c>
      <c r="O24" s="32">
        <f t="shared" si="7"/>
        <v>26.55</v>
      </c>
      <c r="P24" s="32">
        <f t="shared" si="8"/>
        <v>21.56</v>
      </c>
      <c r="Q24" s="12"/>
      <c r="R24" s="38" t="s">
        <v>50</v>
      </c>
    </row>
    <row r="25" spans="1:19" s="7" customFormat="1" ht="21.75">
      <c r="A25" s="22"/>
      <c r="B25" s="42" t="s">
        <v>37</v>
      </c>
      <c r="C25" s="22"/>
      <c r="D25" s="23"/>
      <c r="E25" s="43">
        <v>2466</v>
      </c>
      <c r="F25" s="43">
        <v>1416</v>
      </c>
      <c r="G25" s="43">
        <v>1050</v>
      </c>
      <c r="H25" s="43">
        <f t="shared" si="5"/>
        <v>2336</v>
      </c>
      <c r="I25" s="43">
        <v>1283</v>
      </c>
      <c r="J25" s="43">
        <v>1053</v>
      </c>
      <c r="K25" s="44">
        <f t="shared" si="2"/>
        <v>192.27</v>
      </c>
      <c r="L25" s="44">
        <f t="shared" si="3"/>
        <v>226.28</v>
      </c>
      <c r="M25" s="44">
        <f t="shared" si="4"/>
        <v>160.12</v>
      </c>
      <c r="N25" s="44">
        <f t="shared" si="6"/>
        <v>181.42</v>
      </c>
      <c r="O25" s="44">
        <f t="shared" si="7"/>
        <v>204.01</v>
      </c>
      <c r="P25" s="44">
        <f t="shared" si="8"/>
        <v>159.86000000000001</v>
      </c>
      <c r="Q25" s="17"/>
      <c r="R25" s="22" t="s">
        <v>51</v>
      </c>
    </row>
    <row r="26" spans="1:19" s="7" customFormat="1" ht="15.75">
      <c r="A26" s="11"/>
      <c r="B26" s="39"/>
      <c r="C26" s="39"/>
      <c r="D26" s="39"/>
      <c r="E26" s="40"/>
      <c r="F26" s="40"/>
      <c r="G26" s="40"/>
      <c r="H26" s="39"/>
      <c r="I26" s="39"/>
      <c r="J26" s="39"/>
      <c r="K26" s="41"/>
      <c r="L26" s="41"/>
      <c r="M26" s="41"/>
      <c r="N26" s="39"/>
      <c r="O26" s="39"/>
      <c r="P26" s="39"/>
      <c r="Q26" s="39"/>
      <c r="R26" s="39"/>
    </row>
    <row r="27" spans="1:19" s="7" customFormat="1" ht="15.75">
      <c r="A27" s="19" t="s">
        <v>16</v>
      </c>
      <c r="C27" s="39" t="s">
        <v>52</v>
      </c>
      <c r="D27" s="18"/>
      <c r="E27" s="9"/>
      <c r="F27" s="9"/>
      <c r="G27" s="9"/>
      <c r="H27" s="9"/>
      <c r="I27" s="9"/>
      <c r="J27" s="9"/>
      <c r="K27" s="9" t="s">
        <v>53</v>
      </c>
      <c r="L27" s="9"/>
      <c r="M27" s="9"/>
      <c r="N27" s="9"/>
      <c r="O27" s="9"/>
      <c r="P27" s="9"/>
      <c r="Q27" s="9"/>
      <c r="R27" s="9"/>
      <c r="S27" s="9"/>
    </row>
    <row r="28" spans="1:19" s="7" customFormat="1" ht="18" customHeight="1"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</sheetData>
  <mergeCells count="10">
    <mergeCell ref="Q4:R8"/>
    <mergeCell ref="A4:D8"/>
    <mergeCell ref="E5:J5"/>
    <mergeCell ref="K5:P5"/>
    <mergeCell ref="E4:J4"/>
    <mergeCell ref="K4:P4"/>
    <mergeCell ref="E6:G6"/>
    <mergeCell ref="H6:J6"/>
    <mergeCell ref="K6:M6"/>
    <mergeCell ref="N6:P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T-5.3</vt:lpstr>
      <vt:lpstr>'T-5.3'!Print_Area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2019-07-23T01:58:24Z</cp:lastPrinted>
  <dcterms:created xsi:type="dcterms:W3CDTF">2004-08-16T17:13:42Z</dcterms:created>
  <dcterms:modified xsi:type="dcterms:W3CDTF">2019-09-12T06:34:33Z</dcterms:modified>
</cp:coreProperties>
</file>