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2" sheetId="1" r:id="rId1"/>
  </sheets>
  <definedNames>
    <definedName name="_xlnm.Print_Area" localSheetId="0">ตารางที่2!$A$1:$D$39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O34" i="1"/>
  <c r="N34" i="1"/>
  <c r="K34" i="1"/>
  <c r="J34" i="1"/>
  <c r="H34" i="1"/>
  <c r="G34" i="1"/>
  <c r="F34" i="1"/>
  <c r="D34" i="1"/>
  <c r="L34" i="1" s="1"/>
  <c r="C34" i="1"/>
  <c r="B34" i="1"/>
  <c r="O33" i="1"/>
  <c r="K33" i="1"/>
  <c r="J33" i="1"/>
  <c r="H33" i="1"/>
  <c r="G33" i="1"/>
  <c r="F33" i="1"/>
  <c r="D33" i="1"/>
  <c r="P33" i="1" s="1"/>
  <c r="C33" i="1"/>
  <c r="B33" i="1"/>
  <c r="N33" i="1" s="1"/>
  <c r="N40" i="1" s="1"/>
  <c r="O32" i="1"/>
  <c r="O40" i="1" s="1"/>
  <c r="N32" i="1"/>
  <c r="K32" i="1"/>
  <c r="J32" i="1"/>
  <c r="H32" i="1"/>
  <c r="G32" i="1"/>
  <c r="F32" i="1"/>
  <c r="D32" i="1"/>
  <c r="L32" i="1" s="1"/>
  <c r="C32" i="1"/>
  <c r="B32" i="1"/>
  <c r="F31" i="1"/>
  <c r="H30" i="1"/>
  <c r="G30" i="1"/>
  <c r="K30" i="1" s="1"/>
  <c r="F30" i="1"/>
  <c r="D30" i="1"/>
  <c r="P30" i="1" s="1"/>
  <c r="P38" i="1" s="1"/>
  <c r="B30" i="1"/>
  <c r="J30" i="1" s="1"/>
  <c r="P29" i="1"/>
  <c r="L29" i="1"/>
  <c r="H29" i="1"/>
  <c r="G29" i="1"/>
  <c r="F29" i="1"/>
  <c r="D29" i="1"/>
  <c r="C29" i="1"/>
  <c r="O29" i="1" s="1"/>
  <c r="B29" i="1"/>
  <c r="N29" i="1" s="1"/>
  <c r="P28" i="1"/>
  <c r="L28" i="1"/>
  <c r="H28" i="1"/>
  <c r="G28" i="1"/>
  <c r="F28" i="1"/>
  <c r="D28" i="1"/>
  <c r="C28" i="1"/>
  <c r="O28" i="1" s="1"/>
  <c r="O38" i="1" s="1"/>
  <c r="B28" i="1"/>
  <c r="J28" i="1" s="1"/>
  <c r="H27" i="1"/>
  <c r="B27" i="1"/>
  <c r="N27" i="1" s="1"/>
  <c r="P26" i="1"/>
  <c r="L26" i="1"/>
  <c r="H26" i="1"/>
  <c r="G26" i="1"/>
  <c r="F26" i="1"/>
  <c r="D26" i="1"/>
  <c r="C26" i="1"/>
  <c r="O26" i="1" s="1"/>
  <c r="B26" i="1"/>
  <c r="J26" i="1" s="1"/>
  <c r="P25" i="1"/>
  <c r="L25" i="1"/>
  <c r="H25" i="1"/>
  <c r="G25" i="1"/>
  <c r="F25" i="1"/>
  <c r="D25" i="1"/>
  <c r="C25" i="1"/>
  <c r="O25" i="1" s="1"/>
  <c r="B25" i="1"/>
  <c r="N25" i="1" s="1"/>
  <c r="P24" i="1"/>
  <c r="L24" i="1"/>
  <c r="H24" i="1"/>
  <c r="G24" i="1"/>
  <c r="F24" i="1"/>
  <c r="D24" i="1"/>
  <c r="C24" i="1"/>
  <c r="O24" i="1" s="1"/>
  <c r="B24" i="1"/>
  <c r="J24" i="1" s="1"/>
  <c r="P23" i="1"/>
  <c r="L23" i="1"/>
  <c r="H23" i="1"/>
  <c r="G23" i="1"/>
  <c r="F23" i="1"/>
  <c r="D23" i="1"/>
  <c r="C23" i="1"/>
  <c r="O23" i="1" s="1"/>
  <c r="B23" i="1"/>
  <c r="N23" i="1" s="1"/>
  <c r="D14" i="1"/>
  <c r="D31" i="1" s="1"/>
  <c r="C14" i="1"/>
  <c r="G31" i="1" s="1"/>
  <c r="B14" i="1"/>
  <c r="B31" i="1" s="1"/>
  <c r="D10" i="1"/>
  <c r="D27" i="1" s="1"/>
  <c r="C10" i="1"/>
  <c r="C27" i="1" s="1"/>
  <c r="B10" i="1"/>
  <c r="F27" i="1" s="1"/>
  <c r="L27" i="1" l="1"/>
  <c r="P27" i="1"/>
  <c r="N31" i="1"/>
  <c r="N41" i="1" s="1"/>
  <c r="J31" i="1"/>
  <c r="O27" i="1"/>
  <c r="O39" i="1" s="1"/>
  <c r="K27" i="1"/>
  <c r="P31" i="1"/>
  <c r="K24" i="1"/>
  <c r="K26" i="1"/>
  <c r="K28" i="1"/>
  <c r="L30" i="1"/>
  <c r="H31" i="1"/>
  <c r="L31" i="1" s="1"/>
  <c r="G27" i="1"/>
  <c r="N30" i="1"/>
  <c r="N24" i="1"/>
  <c r="N22" i="1" s="1"/>
  <c r="N26" i="1"/>
  <c r="P32" i="1"/>
  <c r="P34" i="1"/>
  <c r="N28" i="1"/>
  <c r="N38" i="1" s="1"/>
  <c r="N39" i="1" s="1"/>
  <c r="J23" i="1"/>
  <c r="J25" i="1"/>
  <c r="J27" i="1"/>
  <c r="J29" i="1"/>
  <c r="L33" i="1"/>
  <c r="K23" i="1"/>
  <c r="K25" i="1"/>
  <c r="K29" i="1"/>
  <c r="C31" i="1"/>
  <c r="O31" i="1" l="1"/>
  <c r="K31" i="1"/>
  <c r="P40" i="1"/>
  <c r="P41" i="1" s="1"/>
  <c r="P22" i="1"/>
  <c r="P39" i="1"/>
  <c r="O41" i="1" l="1"/>
  <c r="O22" i="1"/>
</calcChain>
</file>

<file path=xl/sharedStrings.xml><?xml version="1.0" encoding="utf-8"?>
<sst xmlns="http://schemas.openxmlformats.org/spreadsheetml/2006/main" count="53" uniqueCount="25">
  <si>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</si>
  <si>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</si>
  <si>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</si>
  <si>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</si>
  <si>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</si>
  <si>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</si>
  <si>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</si>
  <si>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</si>
  <si>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</si>
  <si>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</si>
  <si>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</si>
  <si>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</si>
  <si>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</si>
  <si>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</si>
  <si>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</si>
  <si>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</si>
  <si>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</si>
  <si>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</si>
  <si>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</si>
  <si>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</si>
  <si>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</si>
  <si>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</si>
  <si>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</si>
  <si>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</si>
  <si>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 xml:space="preserve">             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</si>
</sst>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3" fontId="4" fillId="0" borderId="0" xfId="2" applyNumberFormat="1" applyFont="1"/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3" fontId="3" fillId="0" borderId="0" xfId="2" applyNumberFormat="1" applyFont="1" applyAlignment="1">
      <alignment horizontal="center"/>
    </xf>
    <xf numFmtId="165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3" fontId="5" fillId="0" borderId="0" xfId="2" applyNumberFormat="1" applyFont="1"/>
    <xf numFmtId="165" fontId="6" fillId="0" borderId="0" xfId="1" applyNumberFormat="1" applyFont="1" applyAlignment="1">
      <alignment horizontal="right"/>
    </xf>
    <xf numFmtId="3" fontId="6" fillId="0" borderId="0" xfId="2" applyNumberFormat="1" applyFont="1" applyAlignment="1">
      <alignment vertical="center"/>
    </xf>
    <xf numFmtId="3" fontId="6" fillId="0" borderId="0" xfId="2" applyNumberFormat="1" applyFont="1"/>
    <xf numFmtId="3" fontId="6" fillId="0" borderId="0" xfId="2" applyNumberFormat="1" applyFont="1" applyAlignment="1">
      <alignment horizontal="left"/>
    </xf>
    <xf numFmtId="165" fontId="6" fillId="0" borderId="0" xfId="1" applyNumberFormat="1" applyFont="1"/>
    <xf numFmtId="3" fontId="6" fillId="0" borderId="0" xfId="2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/>
    <xf numFmtId="166" fontId="3" fillId="0" borderId="0" xfId="2" applyNumberFormat="1" applyFont="1" applyAlignment="1">
      <alignment horizontal="center"/>
    </xf>
    <xf numFmtId="167" fontId="8" fillId="0" borderId="0" xfId="2" applyNumberFormat="1" applyFont="1" applyAlignment="1">
      <alignment horizontal="right"/>
    </xf>
    <xf numFmtId="166" fontId="5" fillId="0" borderId="0" xfId="2" applyNumberFormat="1" applyFont="1"/>
    <xf numFmtId="167" fontId="9" fillId="2" borderId="0" xfId="2" applyNumberFormat="1" applyFont="1" applyFill="1" applyAlignment="1">
      <alignment horizontal="right"/>
    </xf>
    <xf numFmtId="167" fontId="9" fillId="0" borderId="0" xfId="2" applyNumberFormat="1" applyFont="1" applyAlignment="1">
      <alignment horizontal="right"/>
    </xf>
    <xf numFmtId="166" fontId="9" fillId="0" borderId="0" xfId="2" applyNumberFormat="1" applyFont="1" applyAlignment="1">
      <alignment horizontal="right"/>
    </xf>
    <xf numFmtId="166" fontId="6" fillId="0" borderId="0" xfId="2" applyNumberFormat="1" applyFont="1"/>
    <xf numFmtId="166" fontId="6" fillId="0" borderId="0" xfId="2" applyNumberFormat="1" applyFont="1" applyAlignment="1">
      <alignment horizontal="left"/>
    </xf>
    <xf numFmtId="166" fontId="9" fillId="2" borderId="0" xfId="2" applyNumberFormat="1" applyFont="1" applyFill="1" applyAlignment="1">
      <alignment horizontal="right"/>
    </xf>
    <xf numFmtId="166" fontId="6" fillId="3" borderId="0" xfId="2" applyNumberFormat="1" applyFont="1" applyFill="1"/>
    <xf numFmtId="166" fontId="6" fillId="0" borderId="3" xfId="2" applyNumberFormat="1" applyFont="1" applyBorder="1" applyAlignment="1">
      <alignment horizontal="left"/>
    </xf>
    <xf numFmtId="167" fontId="9" fillId="0" borderId="3" xfId="2" applyNumberFormat="1" applyFont="1" applyBorder="1" applyAlignment="1">
      <alignment horizontal="right"/>
    </xf>
    <xf numFmtId="167" fontId="9" fillId="0" borderId="0" xfId="2" quotePrefix="1" applyNumberFormat="1" applyFont="1" applyAlignment="1">
      <alignment horizontal="right"/>
    </xf>
    <xf numFmtId="0" fontId="10" fillId="0" borderId="0" xfId="2" applyFont="1"/>
    <xf numFmtId="166" fontId="4" fillId="0" borderId="0" xfId="2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abSelected="1" topLeftCell="A25" zoomScale="90" zoomScaleNormal="90" zoomScaleSheetLayoutView="70" workbookViewId="0">
      <selection activeCell="I42" sqref="I42"/>
    </sheetView>
  </sheetViews>
  <sheetFormatPr defaultRowHeight="24" x14ac:dyDescent="0.55000000000000004"/>
  <cols>
    <col min="1" max="1" width="31.42578125" style="1" customWidth="1"/>
    <col min="2" max="3" width="19.7109375" style="3" customWidth="1"/>
    <col min="4" max="4" width="18.2851562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14.25" customHeight="1" x14ac:dyDescent="0.55000000000000004">
      <c r="B2" s="1"/>
      <c r="C2" s="1"/>
      <c r="D2" s="1"/>
      <c r="E2" s="1"/>
    </row>
    <row r="3" spans="1:5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5" s="2" customFormat="1" ht="20.25" customHeight="1" x14ac:dyDescent="0.5">
      <c r="C4" s="6" t="s">
        <v>5</v>
      </c>
      <c r="D4" s="7"/>
    </row>
    <row r="5" spans="1:5" s="10" customFormat="1" ht="21" customHeight="1" x14ac:dyDescent="0.5">
      <c r="A5" s="8" t="s">
        <v>6</v>
      </c>
      <c r="B5" s="9">
        <v>784414</v>
      </c>
      <c r="C5" s="9">
        <v>379982</v>
      </c>
      <c r="D5" s="9">
        <v>404432</v>
      </c>
    </row>
    <row r="6" spans="1:5" s="13" customFormat="1" ht="21" customHeight="1" x14ac:dyDescent="0.5">
      <c r="A6" s="11" t="s">
        <v>7</v>
      </c>
      <c r="B6" s="12">
        <v>7301.47</v>
      </c>
      <c r="C6" s="12">
        <v>1262.05</v>
      </c>
      <c r="D6" s="12">
        <v>6039.42</v>
      </c>
    </row>
    <row r="7" spans="1:5" s="13" customFormat="1" ht="21" customHeight="1" x14ac:dyDescent="0.5">
      <c r="A7" s="14" t="s">
        <v>8</v>
      </c>
      <c r="B7" s="12">
        <v>141575.64000000001</v>
      </c>
      <c r="C7" s="12">
        <v>53313.88</v>
      </c>
      <c r="D7" s="12">
        <v>88261.759999999995</v>
      </c>
    </row>
    <row r="8" spans="1:5" s="13" customFormat="1" ht="21" customHeight="1" x14ac:dyDescent="0.5">
      <c r="A8" s="15" t="s">
        <v>9</v>
      </c>
      <c r="B8" s="12">
        <v>98315.93</v>
      </c>
      <c r="C8" s="12">
        <v>49448.29</v>
      </c>
      <c r="D8" s="12">
        <v>48867.64</v>
      </c>
    </row>
    <row r="9" spans="1:5" s="13" customFormat="1" ht="21" customHeight="1" x14ac:dyDescent="0.5">
      <c r="A9" s="15" t="s">
        <v>10</v>
      </c>
      <c r="B9" s="12">
        <v>151927.06</v>
      </c>
      <c r="C9" s="12">
        <v>85811.41</v>
      </c>
      <c r="D9" s="12">
        <v>66115.649999999994</v>
      </c>
    </row>
    <row r="10" spans="1:5" s="14" customFormat="1" ht="21" customHeight="1" x14ac:dyDescent="0.5">
      <c r="A10" s="14" t="s">
        <v>11</v>
      </c>
      <c r="B10" s="16">
        <f>SUM(B11:B13)</f>
        <v>192101.15</v>
      </c>
      <c r="C10" s="16">
        <f>SUM(C11:C13)</f>
        <v>93014.819999999992</v>
      </c>
      <c r="D10" s="16">
        <f>SUM(D11:D13)</f>
        <v>99086.33</v>
      </c>
    </row>
    <row r="11" spans="1:5" s="14" customFormat="1" ht="21" customHeight="1" x14ac:dyDescent="0.5">
      <c r="A11" s="15" t="s">
        <v>12</v>
      </c>
      <c r="B11" s="16">
        <v>139882.54</v>
      </c>
      <c r="C11" s="16">
        <v>62309.27</v>
      </c>
      <c r="D11" s="16">
        <v>77573.27</v>
      </c>
    </row>
    <row r="12" spans="1:5" s="14" customFormat="1" ht="21" customHeight="1" x14ac:dyDescent="0.5">
      <c r="A12" s="15" t="s">
        <v>13</v>
      </c>
      <c r="B12" s="12">
        <v>51930.65</v>
      </c>
      <c r="C12" s="12">
        <v>30705.55</v>
      </c>
      <c r="D12" s="12">
        <v>21225.1</v>
      </c>
    </row>
    <row r="13" spans="1:5" s="14" customFormat="1" ht="21" customHeight="1" x14ac:dyDescent="0.5">
      <c r="A13" s="15" t="s">
        <v>14</v>
      </c>
      <c r="B13" s="12">
        <v>287.95999999999998</v>
      </c>
      <c r="C13" s="12" t="s">
        <v>15</v>
      </c>
      <c r="D13" s="12">
        <v>287.95999999999998</v>
      </c>
    </row>
    <row r="14" spans="1:5" s="14" customFormat="1" ht="21" customHeight="1" x14ac:dyDescent="0.5">
      <c r="A14" s="14" t="s">
        <v>16</v>
      </c>
      <c r="B14" s="12">
        <f>SUM(B15:B17)</f>
        <v>193192.76</v>
      </c>
      <c r="C14" s="12">
        <f>SUM(C15:C17)</f>
        <v>97131.55</v>
      </c>
      <c r="D14" s="12">
        <f>SUM(D15:D17)</f>
        <v>96061.21</v>
      </c>
    </row>
    <row r="15" spans="1:5" s="13" customFormat="1" ht="21" customHeight="1" x14ac:dyDescent="0.5">
      <c r="A15" s="15" t="s">
        <v>17</v>
      </c>
      <c r="B15" s="12">
        <v>106511.69</v>
      </c>
      <c r="C15" s="12">
        <v>49296.94</v>
      </c>
      <c r="D15" s="12">
        <v>57214.75</v>
      </c>
    </row>
    <row r="16" spans="1:5" s="13" customFormat="1" ht="21" customHeight="1" x14ac:dyDescent="0.5">
      <c r="A16" s="15" t="s">
        <v>18</v>
      </c>
      <c r="B16" s="12">
        <v>68888.45</v>
      </c>
      <c r="C16" s="12">
        <v>42346.45</v>
      </c>
      <c r="D16" s="12">
        <v>26541.99</v>
      </c>
    </row>
    <row r="17" spans="1:16" s="13" customFormat="1" ht="21" customHeight="1" x14ac:dyDescent="0.5">
      <c r="A17" s="15" t="s">
        <v>19</v>
      </c>
      <c r="B17" s="12">
        <v>17792.62</v>
      </c>
      <c r="C17" s="12">
        <v>5488.16</v>
      </c>
      <c r="D17" s="12">
        <v>12304.47</v>
      </c>
    </row>
    <row r="18" spans="1:16" s="13" customFormat="1" ht="21" customHeight="1" x14ac:dyDescent="0.5">
      <c r="A18" s="15" t="s">
        <v>20</v>
      </c>
      <c r="B18" s="17" t="s">
        <v>15</v>
      </c>
      <c r="C18" s="17" t="s">
        <v>15</v>
      </c>
      <c r="D18" s="17" t="s">
        <v>15</v>
      </c>
    </row>
    <row r="19" spans="1:16" s="13" customFormat="1" ht="21" customHeight="1" x14ac:dyDescent="0.5">
      <c r="A19" s="15" t="s">
        <v>21</v>
      </c>
      <c r="B19" s="17" t="s">
        <v>15</v>
      </c>
      <c r="C19" s="17" t="s">
        <v>15</v>
      </c>
      <c r="D19" s="17" t="s">
        <v>15</v>
      </c>
    </row>
    <row r="20" spans="1:16" s="13" customFormat="1" ht="12" customHeight="1" x14ac:dyDescent="0.5">
      <c r="A20" s="15"/>
      <c r="B20" s="18"/>
      <c r="C20" s="18"/>
      <c r="D20" s="18"/>
    </row>
    <row r="21" spans="1:16" s="14" customFormat="1" ht="18" customHeight="1" x14ac:dyDescent="0.5">
      <c r="A21" s="2"/>
      <c r="B21" s="2"/>
      <c r="C21" s="19" t="s">
        <v>22</v>
      </c>
      <c r="D21" s="20"/>
    </row>
    <row r="22" spans="1:16" s="14" customFormat="1" ht="18.75" customHeight="1" x14ac:dyDescent="0.5">
      <c r="A22" s="21" t="s">
        <v>6</v>
      </c>
      <c r="B22" s="22">
        <v>100</v>
      </c>
      <c r="C22" s="22">
        <v>100</v>
      </c>
      <c r="D22" s="22">
        <v>100</v>
      </c>
      <c r="N22" s="14">
        <f>N23+N24+N25+N26+N27+N31</f>
        <v>99.9</v>
      </c>
      <c r="O22" s="14">
        <f>O23+O24+O25+O26+O27+O31</f>
        <v>100</v>
      </c>
      <c r="P22" s="14">
        <f>P23+P24+P25+P26+P27+P31</f>
        <v>100</v>
      </c>
    </row>
    <row r="23" spans="1:16" s="14" customFormat="1" ht="21" customHeight="1" x14ac:dyDescent="0.5">
      <c r="A23" s="23" t="s">
        <v>7</v>
      </c>
      <c r="B23" s="24">
        <f>B6/$B$5*100</f>
        <v>0.93081841986502023</v>
      </c>
      <c r="C23" s="25">
        <f>C6/$C$5*100</f>
        <v>0.33213415372307109</v>
      </c>
      <c r="D23" s="26">
        <f>D6/$D$5*100</f>
        <v>1.4933091347865648</v>
      </c>
      <c r="E23" s="27"/>
      <c r="F23" s="27">
        <f>B6/$B$5*100</f>
        <v>0.93081841986502023</v>
      </c>
      <c r="G23" s="27">
        <f>C6/$C$5*100</f>
        <v>0.33213415372307109</v>
      </c>
      <c r="H23" s="27">
        <f>D6/$D$5*100</f>
        <v>1.4933091347865648</v>
      </c>
      <c r="J23" s="27">
        <f>B23-F23</f>
        <v>0</v>
      </c>
      <c r="K23" s="27">
        <f>C23-G23</f>
        <v>0</v>
      </c>
      <c r="L23" s="27">
        <f>D23-H23</f>
        <v>0</v>
      </c>
      <c r="N23" s="27">
        <f>ROUND(B23,1)</f>
        <v>0.9</v>
      </c>
      <c r="O23" s="27">
        <f>ROUND(C23,1)</f>
        <v>0.3</v>
      </c>
      <c r="P23" s="27">
        <f>ROUND(D23,1)</f>
        <v>1.5</v>
      </c>
    </row>
    <row r="24" spans="1:16" s="14" customFormat="1" ht="21" customHeight="1" x14ac:dyDescent="0.5">
      <c r="A24" s="27" t="s">
        <v>8</v>
      </c>
      <c r="B24" s="24">
        <f t="shared" ref="B24:B33" si="0">B7/$B$5*100</f>
        <v>18.048586588204699</v>
      </c>
      <c r="C24" s="25">
        <f t="shared" ref="C24:C34" si="1">C7/$C$5*100</f>
        <v>14.030633029985632</v>
      </c>
      <c r="D24" s="26">
        <f t="shared" ref="D24:D34" si="2">D7/$D$5*100</f>
        <v>21.823634133797523</v>
      </c>
      <c r="E24" s="27"/>
      <c r="F24" s="27">
        <f t="shared" ref="F24:F34" si="3">B7/$B$5*100</f>
        <v>18.048586588204699</v>
      </c>
      <c r="G24" s="27">
        <f t="shared" ref="G24:G34" si="4">C7/$C$5*100</f>
        <v>14.030633029985632</v>
      </c>
      <c r="H24" s="27">
        <f t="shared" ref="H24:H34" si="5">D7/$D$5*100</f>
        <v>21.823634133797523</v>
      </c>
      <c r="J24" s="27">
        <f t="shared" ref="J24:L34" si="6">B24-F24</f>
        <v>0</v>
      </c>
      <c r="K24" s="27">
        <f t="shared" si="6"/>
        <v>0</v>
      </c>
      <c r="L24" s="27">
        <f t="shared" si="6"/>
        <v>0</v>
      </c>
      <c r="N24" s="27">
        <f t="shared" ref="N24:P34" si="7">ROUND(B24,1)</f>
        <v>18</v>
      </c>
      <c r="O24" s="27">
        <f t="shared" si="7"/>
        <v>14</v>
      </c>
      <c r="P24" s="27">
        <f t="shared" si="7"/>
        <v>21.8</v>
      </c>
    </row>
    <row r="25" spans="1:16" s="14" customFormat="1" ht="21" customHeight="1" x14ac:dyDescent="0.5">
      <c r="A25" s="28" t="s">
        <v>9</v>
      </c>
      <c r="B25" s="24">
        <f t="shared" si="0"/>
        <v>12.53367864418534</v>
      </c>
      <c r="C25" s="25">
        <f t="shared" si="1"/>
        <v>13.013324315362308</v>
      </c>
      <c r="D25" s="26">
        <f t="shared" si="2"/>
        <v>12.083030027297543</v>
      </c>
      <c r="E25" s="27"/>
      <c r="F25" s="27">
        <f t="shared" si="3"/>
        <v>12.53367864418534</v>
      </c>
      <c r="G25" s="27">
        <f t="shared" si="4"/>
        <v>13.013324315362308</v>
      </c>
      <c r="H25" s="27">
        <f t="shared" si="5"/>
        <v>12.083030027297543</v>
      </c>
      <c r="J25" s="27">
        <f t="shared" si="6"/>
        <v>0</v>
      </c>
      <c r="K25" s="27">
        <f t="shared" si="6"/>
        <v>0</v>
      </c>
      <c r="L25" s="27">
        <f t="shared" si="6"/>
        <v>0</v>
      </c>
      <c r="N25" s="27">
        <f t="shared" si="7"/>
        <v>12.5</v>
      </c>
      <c r="O25" s="27">
        <f t="shared" si="7"/>
        <v>13</v>
      </c>
      <c r="P25" s="27">
        <f t="shared" si="7"/>
        <v>12.1</v>
      </c>
    </row>
    <row r="26" spans="1:16" s="14" customFormat="1" ht="21" customHeight="1" x14ac:dyDescent="0.5">
      <c r="A26" s="15" t="s">
        <v>10</v>
      </c>
      <c r="B26" s="24">
        <f t="shared" si="0"/>
        <v>19.368223922571499</v>
      </c>
      <c r="C26" s="25">
        <f t="shared" si="1"/>
        <v>22.583019721986833</v>
      </c>
      <c r="D26" s="26">
        <f t="shared" si="2"/>
        <v>16.347779107489018</v>
      </c>
      <c r="E26" s="27"/>
      <c r="F26" s="27">
        <f t="shared" si="3"/>
        <v>19.368223922571499</v>
      </c>
      <c r="G26" s="27">
        <f t="shared" si="4"/>
        <v>22.583019721986833</v>
      </c>
      <c r="H26" s="27">
        <f t="shared" si="5"/>
        <v>16.347779107489018</v>
      </c>
      <c r="J26" s="27">
        <f t="shared" si="6"/>
        <v>0</v>
      </c>
      <c r="K26" s="27">
        <f t="shared" si="6"/>
        <v>0</v>
      </c>
      <c r="L26" s="27">
        <f t="shared" si="6"/>
        <v>0</v>
      </c>
      <c r="N26" s="27">
        <f t="shared" si="7"/>
        <v>19.399999999999999</v>
      </c>
      <c r="O26" s="27">
        <f t="shared" si="7"/>
        <v>22.6</v>
      </c>
      <c r="P26" s="27">
        <f t="shared" si="7"/>
        <v>16.3</v>
      </c>
    </row>
    <row r="27" spans="1:16" s="14" customFormat="1" ht="21" customHeight="1" x14ac:dyDescent="0.5">
      <c r="A27" s="14" t="s">
        <v>11</v>
      </c>
      <c r="B27" s="25">
        <f t="shared" si="0"/>
        <v>24.489765608466957</v>
      </c>
      <c r="C27" s="25">
        <f t="shared" si="1"/>
        <v>24.478743729966155</v>
      </c>
      <c r="D27" s="29">
        <f t="shared" si="2"/>
        <v>24.500121157574078</v>
      </c>
      <c r="E27" s="27"/>
      <c r="F27" s="27">
        <f t="shared" si="3"/>
        <v>24.489765608466957</v>
      </c>
      <c r="G27" s="27">
        <f t="shared" si="4"/>
        <v>24.478743729966155</v>
      </c>
      <c r="H27" s="27">
        <f t="shared" si="5"/>
        <v>24.500121157574078</v>
      </c>
      <c r="J27" s="27">
        <f t="shared" si="6"/>
        <v>0</v>
      </c>
      <c r="K27" s="27">
        <f t="shared" si="6"/>
        <v>0</v>
      </c>
      <c r="L27" s="27">
        <f t="shared" si="6"/>
        <v>0</v>
      </c>
      <c r="N27" s="27">
        <f t="shared" si="7"/>
        <v>24.5</v>
      </c>
      <c r="O27" s="27">
        <f t="shared" si="7"/>
        <v>24.5</v>
      </c>
      <c r="P27" s="27">
        <f t="shared" si="7"/>
        <v>24.5</v>
      </c>
    </row>
    <row r="28" spans="1:16" s="14" customFormat="1" ht="21" customHeight="1" x14ac:dyDescent="0.5">
      <c r="A28" s="15" t="s">
        <v>12</v>
      </c>
      <c r="B28" s="25">
        <f t="shared" si="0"/>
        <v>17.832743933688079</v>
      </c>
      <c r="C28" s="25">
        <f t="shared" si="1"/>
        <v>16.397953060934466</v>
      </c>
      <c r="D28" s="29">
        <f t="shared" si="2"/>
        <v>19.18079429916525</v>
      </c>
      <c r="E28" s="27"/>
      <c r="F28" s="27">
        <f t="shared" si="3"/>
        <v>17.832743933688079</v>
      </c>
      <c r="G28" s="27">
        <f t="shared" si="4"/>
        <v>16.397953060934466</v>
      </c>
      <c r="H28" s="27">
        <f t="shared" si="5"/>
        <v>19.18079429916525</v>
      </c>
      <c r="J28" s="27">
        <f t="shared" si="6"/>
        <v>0</v>
      </c>
      <c r="K28" s="27">
        <f t="shared" si="6"/>
        <v>0</v>
      </c>
      <c r="L28" s="27">
        <f t="shared" si="6"/>
        <v>0</v>
      </c>
      <c r="N28" s="27">
        <f t="shared" si="7"/>
        <v>17.8</v>
      </c>
      <c r="O28" s="27">
        <f t="shared" si="7"/>
        <v>16.399999999999999</v>
      </c>
      <c r="P28" s="27">
        <f t="shared" si="7"/>
        <v>19.2</v>
      </c>
    </row>
    <row r="29" spans="1:16" s="14" customFormat="1" ht="21" customHeight="1" x14ac:dyDescent="0.5">
      <c r="A29" s="15" t="s">
        <v>13</v>
      </c>
      <c r="B29" s="25">
        <f t="shared" si="0"/>
        <v>6.6203114681787936</v>
      </c>
      <c r="C29" s="25">
        <f t="shared" si="1"/>
        <v>8.0807906690316909</v>
      </c>
      <c r="D29" s="29">
        <f t="shared" si="2"/>
        <v>5.2481257665071013</v>
      </c>
      <c r="E29" s="27"/>
      <c r="F29" s="27">
        <f t="shared" si="3"/>
        <v>6.6203114681787936</v>
      </c>
      <c r="G29" s="27">
        <f t="shared" si="4"/>
        <v>8.0807906690316909</v>
      </c>
      <c r="H29" s="27">
        <f t="shared" si="5"/>
        <v>5.2481257665071013</v>
      </c>
      <c r="J29" s="27">
        <f t="shared" si="6"/>
        <v>0</v>
      </c>
      <c r="K29" s="27">
        <f t="shared" si="6"/>
        <v>0</v>
      </c>
      <c r="L29" s="27">
        <f t="shared" si="6"/>
        <v>0</v>
      </c>
      <c r="N29" s="27">
        <f t="shared" si="7"/>
        <v>6.6</v>
      </c>
      <c r="O29" s="27">
        <f t="shared" si="7"/>
        <v>8.1</v>
      </c>
      <c r="P29" s="27">
        <f t="shared" si="7"/>
        <v>5.2</v>
      </c>
    </row>
    <row r="30" spans="1:16" s="14" customFormat="1" ht="21" customHeight="1" x14ac:dyDescent="0.5">
      <c r="A30" s="15" t="s">
        <v>14</v>
      </c>
      <c r="B30" s="25">
        <f>B13/$B$5*100+0.05</f>
        <v>8.6710206600086187E-2</v>
      </c>
      <c r="C30" s="12" t="s">
        <v>15</v>
      </c>
      <c r="D30" s="29">
        <f t="shared" si="2"/>
        <v>7.1201091901728839E-2</v>
      </c>
      <c r="E30" s="27"/>
      <c r="F30" s="30">
        <f t="shared" si="3"/>
        <v>3.6710206600086177E-2</v>
      </c>
      <c r="G30" s="27" t="e">
        <f t="shared" si="4"/>
        <v>#VALUE!</v>
      </c>
      <c r="H30" s="27">
        <f t="shared" si="5"/>
        <v>7.1201091901728839E-2</v>
      </c>
      <c r="J30" s="27">
        <f t="shared" si="6"/>
        <v>5.000000000000001E-2</v>
      </c>
      <c r="K30" s="27" t="e">
        <f t="shared" si="6"/>
        <v>#VALUE!</v>
      </c>
      <c r="L30" s="27">
        <f t="shared" si="6"/>
        <v>0</v>
      </c>
      <c r="N30" s="27">
        <f t="shared" si="7"/>
        <v>0.1</v>
      </c>
      <c r="O30" s="27">
        <v>0</v>
      </c>
      <c r="P30" s="27">
        <f t="shared" si="7"/>
        <v>0.1</v>
      </c>
    </row>
    <row r="31" spans="1:16" s="14" customFormat="1" ht="21" customHeight="1" x14ac:dyDescent="0.5">
      <c r="A31" s="14" t="s">
        <v>16</v>
      </c>
      <c r="B31" s="25">
        <f t="shared" si="0"/>
        <v>24.628928091543496</v>
      </c>
      <c r="C31" s="24">
        <f t="shared" si="1"/>
        <v>25.562145048976003</v>
      </c>
      <c r="D31" s="26">
        <f t="shared" si="2"/>
        <v>23.752128911658822</v>
      </c>
      <c r="E31" s="27"/>
      <c r="F31" s="27">
        <f t="shared" si="3"/>
        <v>24.628928091543496</v>
      </c>
      <c r="G31" s="27">
        <f t="shared" si="4"/>
        <v>25.562145048976003</v>
      </c>
      <c r="H31" s="27">
        <f t="shared" si="5"/>
        <v>23.752128911658822</v>
      </c>
      <c r="J31" s="27">
        <f t="shared" si="6"/>
        <v>0</v>
      </c>
      <c r="K31" s="27">
        <f t="shared" si="6"/>
        <v>0</v>
      </c>
      <c r="L31" s="27">
        <f t="shared" si="6"/>
        <v>0</v>
      </c>
      <c r="N31" s="27">
        <f t="shared" si="7"/>
        <v>24.6</v>
      </c>
      <c r="O31" s="27">
        <f t="shared" si="7"/>
        <v>25.6</v>
      </c>
      <c r="P31" s="27">
        <f t="shared" si="7"/>
        <v>23.8</v>
      </c>
    </row>
    <row r="32" spans="1:16" s="14" customFormat="1" ht="21" customHeight="1" x14ac:dyDescent="0.5">
      <c r="A32" s="28" t="s">
        <v>17</v>
      </c>
      <c r="B32" s="25">
        <f t="shared" si="0"/>
        <v>13.57850446320438</v>
      </c>
      <c r="C32" s="24">
        <f t="shared" si="1"/>
        <v>12.973493481270165</v>
      </c>
      <c r="D32" s="26">
        <f>D15/$D$5*100+0.05</f>
        <v>14.196939411322546</v>
      </c>
      <c r="E32" s="27"/>
      <c r="F32" s="27">
        <f t="shared" si="3"/>
        <v>13.57850446320438</v>
      </c>
      <c r="G32" s="27">
        <f t="shared" si="4"/>
        <v>12.973493481270165</v>
      </c>
      <c r="H32" s="30">
        <f t="shared" si="5"/>
        <v>14.146939411322546</v>
      </c>
      <c r="J32" s="27">
        <f t="shared" si="6"/>
        <v>0</v>
      </c>
      <c r="K32" s="27">
        <f t="shared" si="6"/>
        <v>0</v>
      </c>
      <c r="L32" s="27">
        <f t="shared" si="6"/>
        <v>5.0000000000000711E-2</v>
      </c>
      <c r="N32" s="27">
        <f t="shared" si="7"/>
        <v>13.6</v>
      </c>
      <c r="O32" s="27">
        <f t="shared" si="7"/>
        <v>13</v>
      </c>
      <c r="P32" s="27">
        <f t="shared" si="7"/>
        <v>14.2</v>
      </c>
    </row>
    <row r="33" spans="1:16" s="14" customFormat="1" ht="21" customHeight="1" x14ac:dyDescent="0.5">
      <c r="A33" s="28" t="s">
        <v>18</v>
      </c>
      <c r="B33" s="25">
        <f t="shared" si="0"/>
        <v>8.7821545765373887</v>
      </c>
      <c r="C33" s="24">
        <f>C16/$C$5*100+0.05</f>
        <v>11.194330520919411</v>
      </c>
      <c r="D33" s="26">
        <f t="shared" si="2"/>
        <v>6.5627818768050004</v>
      </c>
      <c r="E33" s="27"/>
      <c r="F33" s="27">
        <f t="shared" si="3"/>
        <v>8.7821545765373887</v>
      </c>
      <c r="G33" s="30">
        <f t="shared" si="4"/>
        <v>11.144330520919411</v>
      </c>
      <c r="H33" s="27">
        <f t="shared" si="5"/>
        <v>6.5627818768050004</v>
      </c>
      <c r="J33" s="27">
        <f t="shared" si="6"/>
        <v>0</v>
      </c>
      <c r="K33" s="27">
        <f t="shared" si="6"/>
        <v>5.0000000000000711E-2</v>
      </c>
      <c r="L33" s="27">
        <f t="shared" si="6"/>
        <v>0</v>
      </c>
      <c r="N33" s="27">
        <f t="shared" si="7"/>
        <v>8.8000000000000007</v>
      </c>
      <c r="O33" s="27">
        <f t="shared" si="7"/>
        <v>11.2</v>
      </c>
      <c r="P33" s="27">
        <f t="shared" si="7"/>
        <v>6.6</v>
      </c>
    </row>
    <row r="34" spans="1:16" s="14" customFormat="1" ht="21" customHeight="1" x14ac:dyDescent="0.5">
      <c r="A34" s="28" t="s">
        <v>19</v>
      </c>
      <c r="B34" s="25">
        <f>B17/$B$5*100-0.05</f>
        <v>2.2182690518017272</v>
      </c>
      <c r="C34" s="24">
        <f t="shared" si="1"/>
        <v>1.4443210467864267</v>
      </c>
      <c r="D34" s="26">
        <f t="shared" si="2"/>
        <v>3.0424076235312731</v>
      </c>
      <c r="E34" s="27"/>
      <c r="F34" s="30">
        <f t="shared" si="3"/>
        <v>2.268269051801727</v>
      </c>
      <c r="G34" s="27">
        <f t="shared" si="4"/>
        <v>1.4443210467864267</v>
      </c>
      <c r="H34" s="27">
        <f t="shared" si="5"/>
        <v>3.0424076235312731</v>
      </c>
      <c r="J34" s="27">
        <f t="shared" si="6"/>
        <v>-4.9999999999999822E-2</v>
      </c>
      <c r="K34" s="27">
        <f t="shared" si="6"/>
        <v>0</v>
      </c>
      <c r="L34" s="27">
        <f t="shared" si="6"/>
        <v>0</v>
      </c>
      <c r="N34" s="27">
        <f t="shared" si="7"/>
        <v>2.2000000000000002</v>
      </c>
      <c r="O34" s="27">
        <f t="shared" si="7"/>
        <v>1.4</v>
      </c>
      <c r="P34" s="27">
        <f t="shared" si="7"/>
        <v>3</v>
      </c>
    </row>
    <row r="35" spans="1:16" s="14" customFormat="1" ht="21" customHeight="1" x14ac:dyDescent="0.5">
      <c r="A35" s="28" t="s">
        <v>20</v>
      </c>
      <c r="B35" s="25" t="s">
        <v>15</v>
      </c>
      <c r="C35" s="25" t="s">
        <v>15</v>
      </c>
      <c r="D35" s="25" t="s">
        <v>15</v>
      </c>
    </row>
    <row r="36" spans="1:16" s="14" customFormat="1" ht="21" customHeight="1" x14ac:dyDescent="0.5">
      <c r="A36" s="31" t="s">
        <v>21</v>
      </c>
      <c r="B36" s="32" t="s">
        <v>15</v>
      </c>
      <c r="C36" s="32" t="s">
        <v>15</v>
      </c>
      <c r="D36" s="32" t="s">
        <v>15</v>
      </c>
    </row>
    <row r="37" spans="1:16" s="14" customFormat="1" ht="3.75" customHeight="1" x14ac:dyDescent="0.5">
      <c r="A37" s="28"/>
      <c r="B37" s="33"/>
      <c r="C37" s="25"/>
      <c r="D37" s="25">
        <f>(100/$D$5)*D20</f>
        <v>0</v>
      </c>
    </row>
    <row r="38" spans="1:16" ht="20.25" customHeight="1" x14ac:dyDescent="0.55000000000000004">
      <c r="A38" s="34" t="s">
        <v>23</v>
      </c>
      <c r="N38" s="35">
        <f>N28+N29+N30</f>
        <v>24.5</v>
      </c>
      <c r="O38" s="35">
        <f>O28+O29+O30</f>
        <v>24.5</v>
      </c>
      <c r="P38" s="35">
        <f>P28+P29+P30</f>
        <v>24.5</v>
      </c>
    </row>
    <row r="39" spans="1:16" ht="14.25" customHeight="1" x14ac:dyDescent="0.55000000000000004">
      <c r="A39" s="34" t="s">
        <v>24</v>
      </c>
      <c r="N39" s="35">
        <f>N27-N38</f>
        <v>0</v>
      </c>
      <c r="O39" s="35">
        <f>O27-O38</f>
        <v>0</v>
      </c>
      <c r="P39" s="35">
        <f>P27-P38</f>
        <v>0</v>
      </c>
    </row>
    <row r="40" spans="1:16" ht="26.25" customHeight="1" x14ac:dyDescent="0.55000000000000004">
      <c r="C40" s="35"/>
      <c r="E40" s="35"/>
      <c r="N40" s="35">
        <f>N32+N33+N34</f>
        <v>24.599999999999998</v>
      </c>
      <c r="O40" s="35">
        <f>O32+O33+O34</f>
        <v>25.599999999999998</v>
      </c>
      <c r="P40" s="35">
        <f>P32+P33+P34</f>
        <v>23.799999999999997</v>
      </c>
    </row>
    <row r="41" spans="1:16" ht="26.25" customHeight="1" x14ac:dyDescent="0.55000000000000004">
      <c r="C41" s="35"/>
      <c r="E41" s="35"/>
      <c r="N41" s="35">
        <f>N31-N40</f>
        <v>0</v>
      </c>
      <c r="O41" s="35">
        <f>O31-O40</f>
        <v>0</v>
      </c>
      <c r="P41" s="35">
        <f>P31-P40</f>
        <v>0</v>
      </c>
    </row>
    <row r="42" spans="1:16" ht="26.25" customHeight="1" x14ac:dyDescent="0.55000000000000004">
      <c r="C42" s="35"/>
      <c r="E42" s="35"/>
    </row>
    <row r="43" spans="1:16" x14ac:dyDescent="0.55000000000000004">
      <c r="C43" s="35"/>
      <c r="E43" s="35"/>
    </row>
  </sheetData>
  <pageMargins left="0.7" right="0.7" top="0.75" bottom="0.75" header="0.3" footer="0.3"/>
  <pageSetup paperSize="9" orientation="portrait" verticalDpi="0" r:id="rId1"/>
  <headerFooter>
    <oddHeader>&amp;C&amp;"TH SarabunPSK,Regular"&amp;16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2022-08-26T02:18:32Z</dcterms:created>
  <dcterms:modified xsi:type="dcterms:W3CDTF">2022-08-26T02:18:37Z</dcterms:modified>
</cp:coreProperties>
</file>