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9555" tabRatio="221"/>
  </bookViews>
  <sheets>
    <sheet name="ตารางที่2" sheetId="5" r:id="rId1"/>
  </sheets>
  <calcPr calcId="181029"/>
</workbook>
</file>

<file path=xl/calcChain.xml><?xml version="1.0" encoding="utf-8"?>
<calcChain xmlns="http://schemas.openxmlformats.org/spreadsheetml/2006/main">
  <c r="B13" i="5" l="1"/>
  <c r="H13" i="5"/>
  <c r="J13" i="5"/>
  <c r="K13" i="5"/>
  <c r="L13" i="5"/>
  <c r="K29" i="5"/>
  <c r="D32" i="5"/>
  <c r="D31" i="5"/>
  <c r="D29" i="5"/>
  <c r="D28" i="5"/>
  <c r="D38" i="5"/>
  <c r="D37" i="5"/>
  <c r="D27" i="5"/>
  <c r="L36" i="5"/>
  <c r="G36" i="5"/>
  <c r="G28" i="5"/>
  <c r="D35" i="5"/>
  <c r="C29" i="5"/>
  <c r="B39" i="5"/>
  <c r="B36" i="5"/>
  <c r="E27" i="5"/>
  <c r="E13" i="5"/>
  <c r="E32" i="5"/>
  <c r="L17" i="5"/>
  <c r="B17" i="5"/>
  <c r="L32" i="5"/>
  <c r="L31" i="5"/>
  <c r="L30" i="5"/>
  <c r="L27" i="5"/>
  <c r="L28" i="5"/>
  <c r="L29" i="5"/>
  <c r="K36" i="5"/>
  <c r="K37" i="5"/>
  <c r="K27" i="5"/>
  <c r="K28" i="5"/>
  <c r="J36" i="5"/>
  <c r="J37" i="5"/>
  <c r="J32" i="5"/>
  <c r="J27" i="5"/>
  <c r="J28" i="5"/>
  <c r="J29" i="5"/>
  <c r="H36" i="5"/>
  <c r="H37" i="5"/>
  <c r="H32" i="5"/>
  <c r="H27" i="5"/>
  <c r="H28" i="5"/>
  <c r="H29" i="5"/>
  <c r="C28" i="5"/>
  <c r="B38" i="5"/>
  <c r="C17" i="5"/>
  <c r="C32" i="5"/>
  <c r="D17" i="5"/>
  <c r="E17" i="5"/>
  <c r="E36" i="5"/>
  <c r="F17" i="5"/>
  <c r="G17" i="5"/>
  <c r="H17" i="5"/>
  <c r="I17" i="5"/>
  <c r="I13" i="5"/>
  <c r="I7" i="5"/>
  <c r="G37" i="5"/>
  <c r="H31" i="5"/>
  <c r="H30" i="5"/>
  <c r="H34" i="5"/>
  <c r="H26" i="5"/>
  <c r="E28" i="5"/>
  <c r="E29" i="5"/>
  <c r="E31" i="5"/>
  <c r="E30" i="5"/>
  <c r="E24" i="5"/>
  <c r="G31" i="5"/>
  <c r="E35" i="5"/>
  <c r="E34" i="5"/>
  <c r="G35" i="5"/>
  <c r="G34" i="5"/>
  <c r="E37" i="5"/>
  <c r="E38" i="5"/>
  <c r="E39" i="5"/>
  <c r="G26" i="5"/>
  <c r="E26" i="5"/>
  <c r="J17" i="5"/>
  <c r="K35" i="5"/>
  <c r="K34" i="5"/>
  <c r="K24" i="5"/>
  <c r="J35" i="5"/>
  <c r="B31" i="5"/>
  <c r="B28" i="5"/>
  <c r="B29" i="5"/>
  <c r="B32" i="5"/>
  <c r="B34" i="5"/>
  <c r="B26" i="5"/>
  <c r="C35" i="5"/>
  <c r="C36" i="5"/>
  <c r="C31" i="5"/>
  <c r="C30" i="5"/>
  <c r="C39" i="5"/>
  <c r="C37" i="5"/>
  <c r="C27" i="5"/>
  <c r="C26" i="5"/>
  <c r="C38" i="5"/>
  <c r="B27" i="5"/>
  <c r="B37" i="5"/>
  <c r="L26" i="5"/>
  <c r="L35" i="5"/>
  <c r="K31" i="5"/>
  <c r="K26" i="5"/>
  <c r="J31" i="5"/>
  <c r="J24" i="5"/>
  <c r="J26" i="5"/>
  <c r="G29" i="5"/>
  <c r="G27" i="5"/>
  <c r="G32" i="5"/>
  <c r="F36" i="5"/>
  <c r="F32" i="5"/>
  <c r="F27" i="5"/>
  <c r="F29" i="5"/>
  <c r="F31" i="5"/>
  <c r="F30" i="5"/>
  <c r="F35" i="5"/>
  <c r="F34" i="5"/>
  <c r="F37" i="5"/>
  <c r="F28" i="5"/>
  <c r="F26" i="5"/>
  <c r="D36" i="5"/>
  <c r="D34" i="5"/>
  <c r="D39" i="5"/>
  <c r="D26" i="5"/>
  <c r="J34" i="5"/>
  <c r="D30" i="5"/>
  <c r="D24" i="5"/>
  <c r="G30" i="5"/>
  <c r="I35" i="5"/>
  <c r="I34" i="5"/>
  <c r="I37" i="5"/>
  <c r="I26" i="5"/>
  <c r="I27" i="5"/>
  <c r="I31" i="5"/>
  <c r="I30" i="5"/>
  <c r="I29" i="5"/>
  <c r="I28" i="5"/>
  <c r="I36" i="5"/>
  <c r="I32" i="5"/>
  <c r="I24" i="5"/>
</calcChain>
</file>

<file path=xl/sharedStrings.xml><?xml version="1.0" encoding="utf-8"?>
<sst xmlns="http://schemas.openxmlformats.org/spreadsheetml/2006/main" count="84" uniqueCount="33">
  <si>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</si>
  <si>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</si>
  <si>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</si>
  <si>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</si>
  <si>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</si>
  <si>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</si>
  <si>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</si>
  <si>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</si>
  <si>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</si>
  <si>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</si>
  <si>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</si>
  <si>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</si>
  <si>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</si>
  <si>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</si>
  <si>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</si>
  <si>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</si>
  <si>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</si>
  <si>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</si>
  <si>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</si>
  <si>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</si>
  <si>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</si>
  <si>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</si>
  <si>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-</t>
  </si>
  <si>
    <t xml:space="preserve"> -</t>
  </si>
  <si>
    <t>ทั่วราชอาณาจักร</t>
  </si>
  <si>
    <t>ภาคตะวันออกเฉียงเหนือ</t>
  </si>
  <si>
    <t>ยโสธร</t>
  </si>
  <si>
    <t>ภาคและเพศ/</t>
  </si>
  <si>
    <t xml:space="preserve"> --</t>
  </si>
  <si>
    <t xml:space="preserve"> - -</t>
  </si>
  <si>
    <t>หมายเหตุ : - - หมายถึง มีข้อมูลเพียงเล็กน้อยไม่ถึงร้อยละ 0.1</t>
  </si>
  <si>
    <t xml:space="preserve">                 - หมายถึง ข้อมูลเป็น 0</t>
  </si>
  <si>
    <t xml:space="preserve">               ทั่วราชอาณาจักร ภาคตะวันออกเฉียงเหนือ และจังหวัดยโสธร  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</si>
</sst>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9" formatCode="0.000"/>
    <numFmt numFmtId="190" formatCode="0.0"/>
    <numFmt numFmtId="192" formatCode="_-* #,##0_-;\-* #,##0_-;_-* &quot;-&quot;??_-;_-@_-"/>
  </numFmts>
  <fonts count="19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theme="0"/>
      <name val="TH SarabunPSK"/>
      <family val="2"/>
    </font>
    <font>
      <sz val="14"/>
      <color rgb="FF000000"/>
      <name val="TH SarabunPSK"/>
      <family val="2"/>
    </font>
    <font>
      <sz val="14"/>
      <color theme="0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90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2" fontId="3" fillId="0" borderId="0" xfId="0" applyNumberFormat="1" applyFont="1" applyFill="1"/>
    <xf numFmtId="2" fontId="3" fillId="0" borderId="0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190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187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4" fillId="0" borderId="1" xfId="0" applyFont="1" applyFill="1" applyBorder="1"/>
    <xf numFmtId="190" fontId="4" fillId="0" borderId="0" xfId="0" applyNumberFormat="1" applyFont="1" applyFill="1"/>
    <xf numFmtId="190" fontId="3" fillId="0" borderId="0" xfId="0" applyNumberFormat="1" applyFont="1" applyFill="1"/>
    <xf numFmtId="189" fontId="3" fillId="0" borderId="0" xfId="0" applyNumberFormat="1" applyFont="1" applyFill="1"/>
    <xf numFmtId="3" fontId="11" fillId="0" borderId="0" xfId="0" applyNumberFormat="1" applyFont="1" applyFill="1" applyAlignment="1">
      <alignment horizontal="right" vertical="center"/>
    </xf>
    <xf numFmtId="0" fontId="12" fillId="0" borderId="0" xfId="0" applyFont="1" applyFill="1"/>
    <xf numFmtId="0" fontId="13" fillId="0" borderId="0" xfId="0" applyFont="1" applyFill="1"/>
    <xf numFmtId="3" fontId="14" fillId="0" borderId="0" xfId="0" applyNumberFormat="1" applyFont="1" applyFill="1" applyAlignment="1">
      <alignment horizontal="right" vertical="center"/>
    </xf>
    <xf numFmtId="19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90" fontId="17" fillId="0" borderId="0" xfId="0" applyNumberFormat="1" applyFont="1" applyFill="1" applyBorder="1" applyAlignment="1">
      <alignment horizontal="right" vertical="center"/>
    </xf>
    <xf numFmtId="190" fontId="16" fillId="0" borderId="0" xfId="0" applyNumberFormat="1" applyFont="1" applyFill="1" applyBorder="1" applyAlignment="1">
      <alignment horizontal="right" vertical="center"/>
    </xf>
    <xf numFmtId="192" fontId="16" fillId="0" borderId="0" xfId="2" applyNumberFormat="1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3" fontId="16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vertical="center"/>
    </xf>
    <xf numFmtId="41" fontId="16" fillId="0" borderId="0" xfId="0" applyNumberFormat="1" applyFont="1" applyFill="1" applyAlignment="1">
      <alignment horizontal="right" vertical="center"/>
    </xf>
    <xf numFmtId="0" fontId="16" fillId="0" borderId="0" xfId="0" applyFont="1" applyFill="1" applyBorder="1"/>
    <xf numFmtId="190" fontId="16" fillId="0" borderId="2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vertical="center"/>
    </xf>
    <xf numFmtId="3" fontId="16" fillId="0" borderId="2" xfId="0" applyNumberFormat="1" applyFont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xmlns="" id="{EDE573CD-3EAA-4A7E-A12F-3B39C25DFA4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2"/>
  <sheetViews>
    <sheetView showGridLines="0" tabSelected="1" zoomScale="90" zoomScaleNormal="90" workbookViewId="0">
      <selection activeCell="T17" sqref="T17"/>
    </sheetView>
  </sheetViews>
  <sheetFormatPr defaultColWidth="9.09765625" defaultRowHeight="26.25" customHeight="1"/>
  <cols>
    <col min="1" max="1" width="20.3984375" style="1" customWidth="1"/>
    <col min="2" max="4" width="10.59765625" style="9" customWidth="1"/>
    <col min="5" max="5" width="0.69921875" style="9" customWidth="1"/>
    <col min="6" max="8" width="9.69921875" style="9" customWidth="1"/>
    <col min="9" max="9" width="9.765625E-2" style="9" hidden="1" customWidth="1"/>
    <col min="10" max="12" width="7.8984375" style="9" customWidth="1"/>
    <col min="13" max="13" width="1.8984375" style="9" customWidth="1"/>
    <col min="14" max="14" width="9.09765625" style="9" customWidth="1"/>
    <col min="15" max="15" width="9.296875" style="9" customWidth="1"/>
    <col min="16" max="16" width="9.3984375" style="9" bestFit="1" customWidth="1"/>
    <col min="17" max="17" width="11" style="9" customWidth="1"/>
    <col min="18" max="18" width="9.09765625" style="9" customWidth="1"/>
    <col min="19" max="16384" width="9.09765625" style="9"/>
  </cols>
  <sheetData>
    <row r="1" spans="1:20" s="1" customFormat="1" ht="24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"/>
      <c r="N1" s="8"/>
      <c r="O1" s="8"/>
    </row>
    <row r="2" spans="1:20" s="1" customFormat="1" ht="24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8"/>
      <c r="N2" s="8"/>
      <c r="O2" s="8"/>
    </row>
    <row r="3" spans="1:20" ht="18" customHeight="1">
      <c r="D3" s="3"/>
      <c r="E3" s="3"/>
      <c r="H3" s="3"/>
      <c r="I3" s="3"/>
      <c r="L3" s="3"/>
      <c r="M3" s="16"/>
    </row>
    <row r="4" spans="1:20" ht="22.5" customHeight="1">
      <c r="A4" s="22" t="s">
        <v>27</v>
      </c>
      <c r="B4" s="63" t="s">
        <v>24</v>
      </c>
      <c r="C4" s="63"/>
      <c r="D4" s="63"/>
      <c r="E4" s="22"/>
      <c r="F4" s="63" t="s">
        <v>25</v>
      </c>
      <c r="G4" s="63"/>
      <c r="H4" s="63"/>
      <c r="I4" s="22"/>
      <c r="J4" s="63" t="s">
        <v>26</v>
      </c>
      <c r="K4" s="63"/>
      <c r="L4" s="63"/>
      <c r="M4" s="31"/>
    </row>
    <row r="5" spans="1:20" s="4" customFormat="1" ht="22.5" customHeight="1">
      <c r="A5" s="15" t="s">
        <v>6</v>
      </c>
      <c r="B5" s="30" t="s">
        <v>0</v>
      </c>
      <c r="C5" s="30" t="s">
        <v>1</v>
      </c>
      <c r="D5" s="30" t="s">
        <v>2</v>
      </c>
      <c r="E5" s="30"/>
      <c r="F5" s="30" t="s">
        <v>0</v>
      </c>
      <c r="G5" s="30" t="s">
        <v>1</v>
      </c>
      <c r="H5" s="30" t="s">
        <v>2</v>
      </c>
      <c r="I5" s="30"/>
      <c r="J5" s="30" t="s">
        <v>0</v>
      </c>
      <c r="K5" s="30" t="s">
        <v>1</v>
      </c>
      <c r="L5" s="30" t="s">
        <v>2</v>
      </c>
      <c r="M5" s="15"/>
      <c r="N5" s="10"/>
      <c r="O5" s="10"/>
      <c r="T5" s="11"/>
    </row>
    <row r="6" spans="1:20" s="4" customFormat="1" ht="17.25" customHeight="1">
      <c r="B6" s="61" t="s">
        <v>4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20" s="6" customFormat="1" ht="21" customHeight="1">
      <c r="A7" s="19" t="s">
        <v>3</v>
      </c>
      <c r="B7" s="45">
        <v>58661182.009999998</v>
      </c>
      <c r="C7" s="45">
        <v>27971527</v>
      </c>
      <c r="D7" s="45">
        <v>30689655.010000002</v>
      </c>
      <c r="E7" s="38"/>
      <c r="F7" s="45">
        <v>14998869</v>
      </c>
      <c r="G7" s="45">
        <v>7121534</v>
      </c>
      <c r="H7" s="45">
        <v>7877335.0099999998</v>
      </c>
      <c r="I7" s="38">
        <f>I9+I10+I11+I12+I13+I17+I21+I22</f>
        <v>0</v>
      </c>
      <c r="J7" s="45">
        <v>366741</v>
      </c>
      <c r="K7" s="45">
        <v>174121</v>
      </c>
      <c r="L7" s="45">
        <v>192620</v>
      </c>
      <c r="M7" s="44"/>
      <c r="N7" s="12"/>
      <c r="O7" s="5"/>
      <c r="P7" s="5"/>
    </row>
    <row r="8" spans="1:20" s="6" customFormat="1" ht="6" customHeight="1">
      <c r="A8" s="19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44"/>
      <c r="N8" s="12"/>
      <c r="O8" s="5"/>
      <c r="P8" s="5"/>
    </row>
    <row r="9" spans="1:20" s="6" customFormat="1" ht="21" customHeight="1">
      <c r="A9" s="23" t="s">
        <v>8</v>
      </c>
      <c r="B9" s="46">
        <v>2186461.5</v>
      </c>
      <c r="C9" s="46">
        <v>809946.25</v>
      </c>
      <c r="D9" s="46">
        <v>1376515.26</v>
      </c>
      <c r="E9" s="41"/>
      <c r="F9" s="46">
        <v>217377.5</v>
      </c>
      <c r="G9" s="46">
        <v>74568.570000000007</v>
      </c>
      <c r="H9" s="46">
        <v>142808.93</v>
      </c>
      <c r="I9" s="41"/>
      <c r="J9" s="46">
        <v>1567.65</v>
      </c>
      <c r="K9" s="46">
        <v>1074</v>
      </c>
      <c r="L9" s="46">
        <v>494.42</v>
      </c>
      <c r="M9" s="42"/>
      <c r="O9" s="5"/>
      <c r="P9" s="5"/>
    </row>
    <row r="10" spans="1:20" s="6" customFormat="1" ht="21" customHeight="1">
      <c r="A10" s="18" t="s">
        <v>7</v>
      </c>
      <c r="B10" s="46">
        <v>11099085.93</v>
      </c>
      <c r="C10" s="46">
        <v>4492496.09</v>
      </c>
      <c r="D10" s="46">
        <v>6606589.8399999999</v>
      </c>
      <c r="E10" s="43"/>
      <c r="F10" s="46">
        <v>4025668.66</v>
      </c>
      <c r="G10" s="46">
        <v>1671228.99</v>
      </c>
      <c r="H10" s="46">
        <v>2354439.67</v>
      </c>
      <c r="I10" s="43"/>
      <c r="J10" s="46">
        <v>105049.89</v>
      </c>
      <c r="K10" s="46">
        <v>41110.230000000003</v>
      </c>
      <c r="L10" s="46">
        <v>63939.66</v>
      </c>
      <c r="M10" s="42"/>
      <c r="O10" s="5"/>
      <c r="P10" s="5"/>
    </row>
    <row r="11" spans="1:20" s="6" customFormat="1" ht="21" customHeight="1">
      <c r="A11" s="25" t="s">
        <v>9</v>
      </c>
      <c r="B11" s="46">
        <v>10862679.109999999</v>
      </c>
      <c r="C11" s="46">
        <v>5685390.9199999999</v>
      </c>
      <c r="D11" s="46">
        <v>5177288.2</v>
      </c>
      <c r="E11" s="41"/>
      <c r="F11" s="46">
        <v>3441606.89</v>
      </c>
      <c r="G11" s="46">
        <v>1807674.66</v>
      </c>
      <c r="H11" s="46">
        <v>1633932.23</v>
      </c>
      <c r="I11" s="41"/>
      <c r="J11" s="46">
        <v>101267.06</v>
      </c>
      <c r="K11" s="46">
        <v>50488.160000000003</v>
      </c>
      <c r="L11" s="46">
        <v>50778.9</v>
      </c>
      <c r="M11" s="42"/>
    </row>
    <row r="12" spans="1:20" s="6" customFormat="1" ht="21" customHeight="1">
      <c r="A12" s="25" t="s">
        <v>10</v>
      </c>
      <c r="B12" s="46">
        <v>10751613.82</v>
      </c>
      <c r="C12" s="46">
        <v>5762397.5599999996</v>
      </c>
      <c r="D12" s="46">
        <v>4989216.26</v>
      </c>
      <c r="E12" s="41"/>
      <c r="F12" s="46">
        <v>2887696.87</v>
      </c>
      <c r="G12" s="46">
        <v>1565598.88</v>
      </c>
      <c r="H12" s="46">
        <v>1322097.99</v>
      </c>
      <c r="I12" s="41"/>
      <c r="J12" s="46">
        <v>69992.91</v>
      </c>
      <c r="K12" s="46">
        <v>42726.84</v>
      </c>
      <c r="L12" s="46">
        <v>27266.07</v>
      </c>
      <c r="M12" s="42"/>
      <c r="O12" s="2"/>
      <c r="P12" s="2"/>
      <c r="Q12" s="2"/>
      <c r="R12" s="2"/>
      <c r="S12" s="2"/>
    </row>
    <row r="13" spans="1:20" s="2" customFormat="1" ht="21" customHeight="1">
      <c r="A13" s="18" t="s">
        <v>11</v>
      </c>
      <c r="B13" s="50">
        <f t="shared" ref="B13:L13" si="0">SUM(B14:B16)</f>
        <v>11221313.76</v>
      </c>
      <c r="C13" s="50">
        <v>5675130</v>
      </c>
      <c r="D13" s="50">
        <v>5546184</v>
      </c>
      <c r="E13" s="50">
        <f t="shared" si="0"/>
        <v>0</v>
      </c>
      <c r="F13" s="50">
        <v>2642390</v>
      </c>
      <c r="G13" s="50">
        <v>1258043</v>
      </c>
      <c r="H13" s="50">
        <f t="shared" si="0"/>
        <v>1384348.8499999999</v>
      </c>
      <c r="I13" s="50">
        <f t="shared" si="0"/>
        <v>0</v>
      </c>
      <c r="J13" s="50">
        <f t="shared" si="0"/>
        <v>49294.270000000004</v>
      </c>
      <c r="K13" s="50">
        <f t="shared" si="0"/>
        <v>20754.919999999998</v>
      </c>
      <c r="L13" s="50">
        <f t="shared" si="0"/>
        <v>28539.35</v>
      </c>
      <c r="M13" s="51"/>
      <c r="N13" s="36"/>
      <c r="P13" s="35"/>
      <c r="Q13" s="35"/>
      <c r="R13" s="35"/>
      <c r="S13" s="37"/>
    </row>
    <row r="14" spans="1:20" s="2" customFormat="1" ht="21" customHeight="1">
      <c r="A14" s="26" t="s">
        <v>12</v>
      </c>
      <c r="B14" s="47">
        <v>9010790.3000000007</v>
      </c>
      <c r="C14" s="47">
        <v>4419807.42</v>
      </c>
      <c r="D14" s="47">
        <v>4590982.8899999997</v>
      </c>
      <c r="E14" s="52"/>
      <c r="F14" s="47">
        <v>2305185.44</v>
      </c>
      <c r="G14" s="47">
        <v>1059562.56</v>
      </c>
      <c r="H14" s="47">
        <v>1245622.8799999999</v>
      </c>
      <c r="I14" s="52"/>
      <c r="J14" s="47">
        <v>41395.300000000003</v>
      </c>
      <c r="K14" s="47">
        <v>16383.91</v>
      </c>
      <c r="L14" s="47">
        <v>25011.39</v>
      </c>
      <c r="M14" s="51"/>
    </row>
    <row r="15" spans="1:20" s="2" customFormat="1" ht="21" customHeight="1">
      <c r="A15" s="26" t="s">
        <v>13</v>
      </c>
      <c r="B15" s="47">
        <v>2201133.63</v>
      </c>
      <c r="C15" s="47">
        <v>1247515.1100000001</v>
      </c>
      <c r="D15" s="47">
        <v>953618.52</v>
      </c>
      <c r="E15" s="52"/>
      <c r="F15" s="47">
        <v>336317.42</v>
      </c>
      <c r="G15" s="47">
        <v>197663.71</v>
      </c>
      <c r="H15" s="47">
        <v>138653.70000000001</v>
      </c>
      <c r="I15" s="52"/>
      <c r="J15" s="47">
        <v>7898.97</v>
      </c>
      <c r="K15" s="47">
        <v>4371.01</v>
      </c>
      <c r="L15" s="47">
        <v>3527.96</v>
      </c>
      <c r="M15" s="53"/>
    </row>
    <row r="16" spans="1:20" s="2" customFormat="1" ht="21" customHeight="1">
      <c r="A16" s="27" t="s">
        <v>20</v>
      </c>
      <c r="B16" s="47">
        <v>9389.83</v>
      </c>
      <c r="C16" s="47">
        <v>7808.28</v>
      </c>
      <c r="D16" s="47">
        <v>1581.55</v>
      </c>
      <c r="E16" s="52"/>
      <c r="F16" s="47">
        <v>888.4</v>
      </c>
      <c r="G16" s="47">
        <v>816.14</v>
      </c>
      <c r="H16" s="47">
        <v>72.27</v>
      </c>
      <c r="I16" s="52" t="s">
        <v>22</v>
      </c>
      <c r="J16" s="49" t="s">
        <v>23</v>
      </c>
      <c r="K16" s="49" t="s">
        <v>23</v>
      </c>
      <c r="L16" s="49" t="s">
        <v>23</v>
      </c>
      <c r="M16" s="51"/>
      <c r="N16" s="13" t="s">
        <v>22</v>
      </c>
      <c r="O16" s="13"/>
    </row>
    <row r="17" spans="1:19" s="2" customFormat="1" ht="21" customHeight="1">
      <c r="A17" s="18" t="s">
        <v>14</v>
      </c>
      <c r="B17" s="50">
        <f t="shared" ref="B17:L17" si="1">SUM(B18:B20)</f>
        <v>12118029.49</v>
      </c>
      <c r="C17" s="50">
        <f t="shared" si="1"/>
        <v>5334419.2</v>
      </c>
      <c r="D17" s="50">
        <f t="shared" si="1"/>
        <v>6783610.2699999996</v>
      </c>
      <c r="E17" s="50">
        <f t="shared" si="1"/>
        <v>0</v>
      </c>
      <c r="F17" s="50">
        <f t="shared" si="1"/>
        <v>1780489.55</v>
      </c>
      <c r="G17" s="50">
        <f t="shared" si="1"/>
        <v>741725.6</v>
      </c>
      <c r="H17" s="50">
        <f t="shared" si="1"/>
        <v>1038763.97</v>
      </c>
      <c r="I17" s="50">
        <f t="shared" si="1"/>
        <v>0</v>
      </c>
      <c r="J17" s="50">
        <f t="shared" si="1"/>
        <v>39459.130000000005</v>
      </c>
      <c r="K17" s="50">
        <v>17857</v>
      </c>
      <c r="L17" s="50">
        <f t="shared" si="1"/>
        <v>21601.61</v>
      </c>
      <c r="M17" s="51"/>
      <c r="N17" s="13" t="s">
        <v>22</v>
      </c>
      <c r="O17" s="13"/>
    </row>
    <row r="18" spans="1:19" s="6" customFormat="1" ht="21" customHeight="1">
      <c r="A18" s="27" t="s">
        <v>15</v>
      </c>
      <c r="B18" s="47">
        <v>8063585.96</v>
      </c>
      <c r="C18" s="47">
        <v>3338771.19</v>
      </c>
      <c r="D18" s="47">
        <v>4724814.7699999996</v>
      </c>
      <c r="E18" s="52"/>
      <c r="F18" s="47">
        <v>997711.21</v>
      </c>
      <c r="G18" s="47">
        <v>379607.39</v>
      </c>
      <c r="H18" s="47">
        <v>618103.82999999996</v>
      </c>
      <c r="I18" s="52"/>
      <c r="J18" s="47">
        <v>15884.15</v>
      </c>
      <c r="K18" s="47">
        <v>6412.29</v>
      </c>
      <c r="L18" s="47">
        <v>9471.86</v>
      </c>
      <c r="M18" s="54"/>
      <c r="N18" s="14"/>
      <c r="O18" s="14"/>
    </row>
    <row r="19" spans="1:19" s="6" customFormat="1" ht="21" customHeight="1">
      <c r="A19" s="27" t="s">
        <v>16</v>
      </c>
      <c r="B19" s="47">
        <v>2771731.38</v>
      </c>
      <c r="C19" s="47">
        <v>1606258.61</v>
      </c>
      <c r="D19" s="47">
        <v>1165472.76</v>
      </c>
      <c r="E19" s="55"/>
      <c r="F19" s="47">
        <v>455154.25</v>
      </c>
      <c r="G19" s="47">
        <v>255607.85</v>
      </c>
      <c r="H19" s="47">
        <v>199546.41</v>
      </c>
      <c r="I19" s="55"/>
      <c r="J19" s="47">
        <v>14204.18</v>
      </c>
      <c r="K19" s="47">
        <v>9498</v>
      </c>
      <c r="L19" s="47">
        <v>4705.58</v>
      </c>
      <c r="M19" s="51"/>
    </row>
    <row r="20" spans="1:19" s="6" customFormat="1" ht="21" customHeight="1">
      <c r="A20" s="27" t="s">
        <v>17</v>
      </c>
      <c r="B20" s="47">
        <v>1282712.1499999999</v>
      </c>
      <c r="C20" s="47">
        <v>389389.4</v>
      </c>
      <c r="D20" s="47">
        <v>893322.74</v>
      </c>
      <c r="E20" s="52"/>
      <c r="F20" s="47">
        <v>327624.09000000003</v>
      </c>
      <c r="G20" s="47">
        <v>106510.36</v>
      </c>
      <c r="H20" s="47">
        <v>221113.73</v>
      </c>
      <c r="I20" s="52"/>
      <c r="J20" s="47">
        <v>9370.7999999999993</v>
      </c>
      <c r="K20" s="47">
        <v>1946.63</v>
      </c>
      <c r="L20" s="47">
        <v>7424.17</v>
      </c>
      <c r="M20" s="51"/>
    </row>
    <row r="21" spans="1:19" s="6" customFormat="1" ht="21" customHeight="1">
      <c r="A21" s="26" t="s">
        <v>18</v>
      </c>
      <c r="B21" s="47">
        <v>190434.22</v>
      </c>
      <c r="C21" s="47">
        <v>83564.45</v>
      </c>
      <c r="D21" s="47">
        <v>106869.77</v>
      </c>
      <c r="E21" s="52"/>
      <c r="F21" s="47">
        <v>957</v>
      </c>
      <c r="G21" s="47">
        <v>957</v>
      </c>
      <c r="H21" s="49" t="s">
        <v>23</v>
      </c>
      <c r="I21" s="56">
        <v>0</v>
      </c>
      <c r="J21" s="49" t="s">
        <v>23</v>
      </c>
      <c r="K21" s="49" t="s">
        <v>23</v>
      </c>
      <c r="L21" s="49" t="s">
        <v>23</v>
      </c>
      <c r="M21" s="51"/>
    </row>
    <row r="22" spans="1:19" s="6" customFormat="1" ht="21" customHeight="1">
      <c r="A22" s="26" t="s">
        <v>19</v>
      </c>
      <c r="B22" s="47">
        <v>231564.19</v>
      </c>
      <c r="C22" s="47">
        <v>128181.75</v>
      </c>
      <c r="D22" s="47">
        <v>103382.45</v>
      </c>
      <c r="E22" s="52"/>
      <c r="F22" s="47">
        <v>2681.27</v>
      </c>
      <c r="G22" s="47">
        <v>1737.89</v>
      </c>
      <c r="H22" s="47">
        <v>943.37</v>
      </c>
      <c r="I22" s="52"/>
      <c r="J22" s="47">
        <v>110.09</v>
      </c>
      <c r="K22" s="47">
        <v>110.09</v>
      </c>
      <c r="L22" s="49" t="s">
        <v>23</v>
      </c>
      <c r="M22" s="51"/>
      <c r="O22" s="2"/>
      <c r="P22" s="2"/>
      <c r="Q22" s="2"/>
      <c r="R22" s="2"/>
      <c r="S22" s="2"/>
    </row>
    <row r="23" spans="1:19" s="2" customFormat="1" ht="18" customHeight="1">
      <c r="A23" s="18"/>
      <c r="B23" s="62" t="s">
        <v>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7"/>
    </row>
    <row r="24" spans="1:19" s="2" customFormat="1" ht="18.75" customHeight="1">
      <c r="A24" s="28" t="s">
        <v>3</v>
      </c>
      <c r="B24" s="48">
        <v>100</v>
      </c>
      <c r="C24" s="48">
        <v>100</v>
      </c>
      <c r="D24" s="48">
        <f t="shared" ref="D24:I24" si="2">D26+D27+D28+D29+D30+D34+D38+D39</f>
        <v>99.99484663480419</v>
      </c>
      <c r="E24" s="48" t="e">
        <f t="shared" si="2"/>
        <v>#DIV/0!</v>
      </c>
      <c r="F24" s="48">
        <v>100</v>
      </c>
      <c r="G24" s="48">
        <v>100</v>
      </c>
      <c r="H24" s="48">
        <v>100</v>
      </c>
      <c r="I24" s="48" t="e">
        <f t="shared" si="2"/>
        <v>#DIV/0!</v>
      </c>
      <c r="J24" s="48">
        <f>J26+J27+J28+J29+J30+J34</f>
        <v>100.02881461303754</v>
      </c>
      <c r="K24" s="48">
        <f>K26+K27+K28+K29+K30+K34</f>
        <v>100.01703987456999</v>
      </c>
      <c r="L24" s="48">
        <v>100</v>
      </c>
      <c r="M24" s="57"/>
    </row>
    <row r="25" spans="1:19" s="2" customFormat="1" ht="4.5" customHeight="1">
      <c r="A25" s="2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7"/>
    </row>
    <row r="26" spans="1:19" s="2" customFormat="1" ht="20.25" customHeight="1">
      <c r="A26" s="23" t="s">
        <v>8</v>
      </c>
      <c r="B26" s="49">
        <f>B9*100/$B$7</f>
        <v>3.7272714682552306</v>
      </c>
      <c r="C26" s="49">
        <f>C9*100/$C$7</f>
        <v>2.8956097033958854</v>
      </c>
      <c r="D26" s="49">
        <f>D9*100/$D$7</f>
        <v>4.4852744664333066</v>
      </c>
      <c r="E26" s="49" t="e">
        <f>E9*100/E7</f>
        <v>#DIV/0!</v>
      </c>
      <c r="F26" s="49">
        <f>F9*100/$F$7</f>
        <v>1.449292609996127</v>
      </c>
      <c r="G26" s="49">
        <f>G9*100/$G$7</f>
        <v>1.0470857823609352</v>
      </c>
      <c r="H26" s="49">
        <f>H9*100/$H$7</f>
        <v>1.8129091858948374</v>
      </c>
      <c r="I26" s="49" t="e">
        <f>I9*100/$I$7</f>
        <v>#DIV/0!</v>
      </c>
      <c r="J26" s="49">
        <f>J9*100/$J$7</f>
        <v>0.42745425245609298</v>
      </c>
      <c r="K26" s="49">
        <f>K9*100/$K$7</f>
        <v>0.61681244651707723</v>
      </c>
      <c r="L26" s="49">
        <f>L9*100/$L$7</f>
        <v>0.25668154916415742</v>
      </c>
      <c r="M26" s="53"/>
      <c r="O26" s="20"/>
      <c r="P26" s="33"/>
      <c r="Q26" s="34"/>
      <c r="R26" s="20"/>
    </row>
    <row r="27" spans="1:19" s="2" customFormat="1" ht="20.25" customHeight="1">
      <c r="A27" s="18" t="s">
        <v>7</v>
      </c>
      <c r="B27" s="49">
        <f t="shared" ref="B27:B39" si="3">B10*100/$B$7</f>
        <v>18.920665335567111</v>
      </c>
      <c r="C27" s="49">
        <f>C10*100/$C$7</f>
        <v>16.060961169549305</v>
      </c>
      <c r="D27" s="49">
        <f>D10*100/$D$7</f>
        <v>21.527090603811907</v>
      </c>
      <c r="E27" s="49">
        <f>E10*100/$C$7</f>
        <v>0</v>
      </c>
      <c r="F27" s="49">
        <f>F10*100/$F$7</f>
        <v>26.839814788701734</v>
      </c>
      <c r="G27" s="49">
        <f>G10*100/$G$7</f>
        <v>23.467261267024774</v>
      </c>
      <c r="H27" s="49">
        <f>H10*100/$H$7</f>
        <v>29.888784303462042</v>
      </c>
      <c r="I27" s="49" t="e">
        <f t="shared" ref="I27:I37" si="4">I10*100/$I$7</f>
        <v>#DIV/0!</v>
      </c>
      <c r="J27" s="49">
        <f>J10*100/$J$7</f>
        <v>28.644163046945938</v>
      </c>
      <c r="K27" s="49">
        <f>K10*100/$K$7</f>
        <v>23.610150412644085</v>
      </c>
      <c r="L27" s="49">
        <f t="shared" ref="L27:L32" si="5">L10*100/$L$7</f>
        <v>33.194714982867822</v>
      </c>
      <c r="M27" s="51"/>
      <c r="N27" s="13"/>
      <c r="O27" s="21"/>
      <c r="P27" s="33"/>
      <c r="Q27" s="34"/>
      <c r="R27" s="20"/>
    </row>
    <row r="28" spans="1:19" s="2" customFormat="1" ht="20.25" customHeight="1">
      <c r="A28" s="25" t="s">
        <v>9</v>
      </c>
      <c r="B28" s="49">
        <f t="shared" si="3"/>
        <v>18.517661488901187</v>
      </c>
      <c r="C28" s="49">
        <f>C11*100/$C$7</f>
        <v>20.325636566069488</v>
      </c>
      <c r="D28" s="49">
        <f>D11*100/$D$7</f>
        <v>16.869815572423406</v>
      </c>
      <c r="E28" s="49" t="e">
        <f>E11*100/E9</f>
        <v>#DIV/0!</v>
      </c>
      <c r="F28" s="49">
        <f>F11*100/$F$7</f>
        <v>22.945776044847115</v>
      </c>
      <c r="G28" s="49">
        <f>G11*100/$G$7</f>
        <v>25.383220244402398</v>
      </c>
      <c r="H28" s="49">
        <f>H11*100/$H$7</f>
        <v>20.742195525844469</v>
      </c>
      <c r="I28" s="49" t="e">
        <f t="shared" si="4"/>
        <v>#DIV/0!</v>
      </c>
      <c r="J28" s="49">
        <f>J11*100/$J$7</f>
        <v>27.612691245320267</v>
      </c>
      <c r="K28" s="49">
        <f>K11*100/$K$7</f>
        <v>28.996020009074151</v>
      </c>
      <c r="L28" s="49">
        <f t="shared" si="5"/>
        <v>26.362215761603156</v>
      </c>
      <c r="M28" s="53"/>
      <c r="O28" s="20"/>
      <c r="P28" s="33"/>
      <c r="Q28" s="34"/>
      <c r="R28" s="20"/>
    </row>
    <row r="29" spans="1:19" s="2" customFormat="1" ht="20.25" customHeight="1">
      <c r="A29" s="25" t="s">
        <v>10</v>
      </c>
      <c r="B29" s="49">
        <f t="shared" si="3"/>
        <v>18.328327953172113</v>
      </c>
      <c r="C29" s="49">
        <f>C12*100/$C$7</f>
        <v>20.600940234689368</v>
      </c>
      <c r="D29" s="49">
        <f>D12*100/$D$7</f>
        <v>16.25699688828141</v>
      </c>
      <c r="E29" s="49" t="e">
        <f>E12*100/E10</f>
        <v>#DIV/0!</v>
      </c>
      <c r="F29" s="49">
        <f>F12*100/$F$7</f>
        <v>19.252764125081697</v>
      </c>
      <c r="G29" s="49">
        <f>G12*100/$G$7</f>
        <v>21.984011871599574</v>
      </c>
      <c r="H29" s="49">
        <f>H12*100/$H$7</f>
        <v>16.783569421912908</v>
      </c>
      <c r="I29" s="49" t="e">
        <f t="shared" si="4"/>
        <v>#DIV/0!</v>
      </c>
      <c r="J29" s="49">
        <f>J12*100/$J$7</f>
        <v>19.085106382978722</v>
      </c>
      <c r="K29" s="49">
        <f>K12*100/$K$7</f>
        <v>24.53859097983586</v>
      </c>
      <c r="L29" s="49">
        <f t="shared" si="5"/>
        <v>14.155368082234451</v>
      </c>
      <c r="M29" s="53"/>
      <c r="O29" s="33"/>
      <c r="P29" s="33"/>
      <c r="Q29" s="34"/>
      <c r="R29" s="20"/>
    </row>
    <row r="30" spans="1:19" s="2" customFormat="1" ht="20.25" customHeight="1">
      <c r="A30" s="18" t="s">
        <v>11</v>
      </c>
      <c r="B30" s="49">
        <v>19.2</v>
      </c>
      <c r="C30" s="49">
        <f t="shared" ref="C30:L30" si="6">SUM(C31:C33)</f>
        <v>20.261040914927527</v>
      </c>
      <c r="D30" s="49">
        <f t="shared" si="6"/>
        <v>18.066678847296693</v>
      </c>
      <c r="E30" s="49" t="e">
        <f t="shared" si="6"/>
        <v>#DIV/0!</v>
      </c>
      <c r="F30" s="49">
        <f t="shared" si="6"/>
        <v>17.611346962227618</v>
      </c>
      <c r="G30" s="49">
        <f t="shared" si="6"/>
        <v>17.653868815342314</v>
      </c>
      <c r="H30" s="49">
        <f t="shared" si="6"/>
        <v>17.572904773539648</v>
      </c>
      <c r="I30" s="49" t="e">
        <f t="shared" si="6"/>
        <v>#DIV/0!</v>
      </c>
      <c r="J30" s="49">
        <v>13.5</v>
      </c>
      <c r="K30" s="49">
        <v>12</v>
      </c>
      <c r="L30" s="49">
        <f t="shared" si="6"/>
        <v>14.816400166130204</v>
      </c>
      <c r="M30" s="53"/>
      <c r="O30" s="20"/>
      <c r="P30" s="33"/>
      <c r="Q30" s="34"/>
      <c r="R30" s="20"/>
    </row>
    <row r="31" spans="1:19" s="2" customFormat="1" ht="20.25" customHeight="1">
      <c r="A31" s="26" t="s">
        <v>12</v>
      </c>
      <c r="B31" s="49">
        <f t="shared" si="3"/>
        <v>15.360737699530036</v>
      </c>
      <c r="C31" s="49">
        <f>C14*100/$C$7</f>
        <v>15.801094520152581</v>
      </c>
      <c r="D31" s="49">
        <f>D14*100/$D$7</f>
        <v>14.959382529728865</v>
      </c>
      <c r="E31" s="49" t="e">
        <f>E14*100/E12</f>
        <v>#DIV/0!</v>
      </c>
      <c r="F31" s="49">
        <f>F14*100/$F$7</f>
        <v>15.369061760590082</v>
      </c>
      <c r="G31" s="49">
        <f t="shared" ref="G31:G37" si="7">G14*100/$G$7</f>
        <v>14.878291109752478</v>
      </c>
      <c r="H31" s="49">
        <f t="shared" ref="H31:H37" si="8">H14*100/$H$7</f>
        <v>15.812744772422722</v>
      </c>
      <c r="I31" s="49" t="e">
        <f t="shared" si="4"/>
        <v>#DIV/0!</v>
      </c>
      <c r="J31" s="49">
        <f t="shared" ref="J31:J37" si="9">J14*100/$J$7</f>
        <v>11.287339021271144</v>
      </c>
      <c r="K31" s="49">
        <f t="shared" ref="K31:K37" si="10">K14*100/$K$7</f>
        <v>9.4094968441486095</v>
      </c>
      <c r="L31" s="49">
        <f t="shared" si="5"/>
        <v>12.98483542726612</v>
      </c>
      <c r="M31" s="53"/>
      <c r="O31" s="20"/>
      <c r="P31" s="33"/>
      <c r="Q31" s="34"/>
      <c r="R31" s="20"/>
    </row>
    <row r="32" spans="1:19" s="2" customFormat="1" ht="20.25" customHeight="1">
      <c r="A32" s="26" t="s">
        <v>13</v>
      </c>
      <c r="B32" s="49">
        <f t="shared" si="3"/>
        <v>3.7522831190560937</v>
      </c>
      <c r="C32" s="49">
        <f>C15*100/$C$7</f>
        <v>4.4599463947749447</v>
      </c>
      <c r="D32" s="49">
        <f>D15*100/$D$7</f>
        <v>3.1072963175678265</v>
      </c>
      <c r="E32" s="49" t="e">
        <f>E15*100/E13</f>
        <v>#DIV/0!</v>
      </c>
      <c r="F32" s="49">
        <f>F15*100/$F$7</f>
        <v>2.2422852016375368</v>
      </c>
      <c r="G32" s="49">
        <f t="shared" si="7"/>
        <v>2.7755777055898352</v>
      </c>
      <c r="H32" s="49">
        <f t="shared" si="8"/>
        <v>1.7601600011169263</v>
      </c>
      <c r="I32" s="49" t="e">
        <f t="shared" si="4"/>
        <v>#DIV/0!</v>
      </c>
      <c r="J32" s="49">
        <f t="shared" si="9"/>
        <v>2.1538279057972791</v>
      </c>
      <c r="K32" s="49">
        <v>2.6</v>
      </c>
      <c r="L32" s="49">
        <f t="shared" si="5"/>
        <v>1.8315647388640848</v>
      </c>
      <c r="M32" s="53"/>
      <c r="O32" s="20"/>
      <c r="P32" s="33"/>
      <c r="Q32" s="34"/>
      <c r="R32" s="20"/>
    </row>
    <row r="33" spans="1:18" s="2" customFormat="1" ht="16.5" customHeight="1">
      <c r="A33" s="27" t="s">
        <v>20</v>
      </c>
      <c r="B33" s="47" t="s">
        <v>29</v>
      </c>
      <c r="C33" s="47" t="s">
        <v>29</v>
      </c>
      <c r="D33" s="47" t="s">
        <v>29</v>
      </c>
      <c r="E33" s="49"/>
      <c r="F33" s="47" t="s">
        <v>29</v>
      </c>
      <c r="G33" s="47" t="s">
        <v>29</v>
      </c>
      <c r="H33" s="47" t="s">
        <v>29</v>
      </c>
      <c r="I33" s="49" t="s">
        <v>28</v>
      </c>
      <c r="J33" s="49" t="s">
        <v>23</v>
      </c>
      <c r="K33" s="49" t="s">
        <v>23</v>
      </c>
      <c r="L33" s="49" t="s">
        <v>23</v>
      </c>
      <c r="M33" s="51"/>
      <c r="O33" s="20"/>
      <c r="P33" s="33"/>
      <c r="Q33" s="34"/>
      <c r="R33" s="20"/>
    </row>
    <row r="34" spans="1:18" s="2" customFormat="1" ht="20.25" customHeight="1">
      <c r="A34" s="18" t="s">
        <v>14</v>
      </c>
      <c r="B34" s="49">
        <f t="shared" ref="B34:K34" si="11">SUM(B35:B37)</f>
        <v>20.7116294474067</v>
      </c>
      <c r="C34" s="49">
        <v>19</v>
      </c>
      <c r="D34" s="49">
        <f t="shared" si="11"/>
        <v>22.103898749561079</v>
      </c>
      <c r="E34" s="49" t="e">
        <f t="shared" si="11"/>
        <v>#DIV/0!</v>
      </c>
      <c r="F34" s="49">
        <f t="shared" si="11"/>
        <v>11.870825393568008</v>
      </c>
      <c r="G34" s="49">
        <f t="shared" si="11"/>
        <v>10.415250422170281</v>
      </c>
      <c r="H34" s="49">
        <f t="shared" si="11"/>
        <v>13.240132664993768</v>
      </c>
      <c r="I34" s="49" t="e">
        <f t="shared" si="11"/>
        <v>#DIV/0!</v>
      </c>
      <c r="J34" s="49">
        <f t="shared" si="11"/>
        <v>10.759399685336518</v>
      </c>
      <c r="K34" s="49">
        <f t="shared" si="11"/>
        <v>10.255466026498814</v>
      </c>
      <c r="L34" s="49">
        <v>11.1</v>
      </c>
      <c r="M34" s="49"/>
      <c r="O34" s="20"/>
      <c r="P34" s="33"/>
      <c r="Q34" s="34"/>
      <c r="R34" s="20"/>
    </row>
    <row r="35" spans="1:18" s="2" customFormat="1" ht="20.25" customHeight="1">
      <c r="A35" s="27" t="s">
        <v>15</v>
      </c>
      <c r="B35" s="49">
        <v>13.8</v>
      </c>
      <c r="C35" s="49">
        <f>C18*100/$C$7</f>
        <v>11.936320780771103</v>
      </c>
      <c r="D35" s="49">
        <f>D18*100/$D$7</f>
        <v>15.395463938778239</v>
      </c>
      <c r="E35" s="49" t="e">
        <f>E18*100/E16</f>
        <v>#DIV/0!</v>
      </c>
      <c r="F35" s="49">
        <f>F18*100/$F$7</f>
        <v>6.6519096206520638</v>
      </c>
      <c r="G35" s="49">
        <f t="shared" si="7"/>
        <v>5.330416031152839</v>
      </c>
      <c r="H35" s="49">
        <v>7.9</v>
      </c>
      <c r="I35" s="49" t="e">
        <f t="shared" si="4"/>
        <v>#DIV/0!</v>
      </c>
      <c r="J35" s="49">
        <f t="shared" si="9"/>
        <v>4.3311628642557007</v>
      </c>
      <c r="K35" s="49">
        <f t="shared" si="10"/>
        <v>3.6826632054720569</v>
      </c>
      <c r="L35" s="49">
        <f>L18*100/$L$7</f>
        <v>4.9173813726508149</v>
      </c>
      <c r="M35" s="53"/>
      <c r="O35" s="20"/>
      <c r="P35" s="33"/>
      <c r="Q35" s="34"/>
      <c r="R35" s="20"/>
    </row>
    <row r="36" spans="1:18" s="2" customFormat="1" ht="20.25" customHeight="1">
      <c r="A36" s="27" t="s">
        <v>16</v>
      </c>
      <c r="B36" s="49">
        <f t="shared" si="3"/>
        <v>4.7249838564921891</v>
      </c>
      <c r="C36" s="49">
        <f>C19*100/$C$7</f>
        <v>5.7424773770842039</v>
      </c>
      <c r="D36" s="49">
        <f>D19*100/$D$7</f>
        <v>3.797607889760374</v>
      </c>
      <c r="E36" s="49" t="e">
        <f>E19*100/E17</f>
        <v>#DIV/0!</v>
      </c>
      <c r="F36" s="49">
        <f>F19*100/$F$7</f>
        <v>3.0345904747884656</v>
      </c>
      <c r="G36" s="49">
        <f t="shared" si="7"/>
        <v>3.5892245968354572</v>
      </c>
      <c r="H36" s="49">
        <f t="shared" si="8"/>
        <v>2.5331715579784642</v>
      </c>
      <c r="I36" s="49" t="e">
        <f t="shared" si="4"/>
        <v>#DIV/0!</v>
      </c>
      <c r="J36" s="49">
        <f t="shared" si="9"/>
        <v>3.8730820933574375</v>
      </c>
      <c r="K36" s="49">
        <f t="shared" si="10"/>
        <v>5.45482739014823</v>
      </c>
      <c r="L36" s="49">
        <f>L19*100/$L$7</f>
        <v>2.442934274737826</v>
      </c>
      <c r="M36" s="53"/>
      <c r="O36" s="20"/>
      <c r="P36" s="33"/>
      <c r="Q36" s="34"/>
      <c r="R36" s="20"/>
    </row>
    <row r="37" spans="1:18" s="2" customFormat="1" ht="20.25" customHeight="1">
      <c r="A37" s="27" t="s">
        <v>17</v>
      </c>
      <c r="B37" s="49">
        <f t="shared" si="3"/>
        <v>2.1866455909145084</v>
      </c>
      <c r="C37" s="49">
        <f>C20*100/$C$7</f>
        <v>1.39209203702036</v>
      </c>
      <c r="D37" s="49">
        <f>D20*100/$D$7</f>
        <v>2.910826921022466</v>
      </c>
      <c r="E37" s="49" t="e">
        <f>E20*100/E18</f>
        <v>#DIV/0!</v>
      </c>
      <c r="F37" s="49">
        <f>F20*100/$F$7</f>
        <v>2.184325298127479</v>
      </c>
      <c r="G37" s="49">
        <f t="shared" si="7"/>
        <v>1.4956097941819839</v>
      </c>
      <c r="H37" s="49">
        <f t="shared" si="8"/>
        <v>2.8069611070153027</v>
      </c>
      <c r="I37" s="49" t="e">
        <f t="shared" si="4"/>
        <v>#DIV/0!</v>
      </c>
      <c r="J37" s="49">
        <f t="shared" si="9"/>
        <v>2.5551547277233793</v>
      </c>
      <c r="K37" s="49">
        <f t="shared" si="10"/>
        <v>1.117975430878527</v>
      </c>
      <c r="L37" s="49">
        <v>3.8</v>
      </c>
      <c r="M37" s="53"/>
      <c r="O37" s="20"/>
      <c r="P37" s="33"/>
      <c r="Q37" s="34"/>
      <c r="R37" s="20"/>
    </row>
    <row r="38" spans="1:18" s="2" customFormat="1" ht="20.25" customHeight="1">
      <c r="A38" s="26" t="s">
        <v>18</v>
      </c>
      <c r="B38" s="49">
        <f t="shared" si="3"/>
        <v>0.32463413363804466</v>
      </c>
      <c r="C38" s="49">
        <f>C21*100/$C$7</f>
        <v>0.29874825925663623</v>
      </c>
      <c r="D38" s="49">
        <f>D21*100/$D$7</f>
        <v>0.34822734229230423</v>
      </c>
      <c r="E38" s="49" t="e">
        <f>E21*100/E19</f>
        <v>#DIV/0!</v>
      </c>
      <c r="F38" s="47" t="s">
        <v>29</v>
      </c>
      <c r="G38" s="47" t="s">
        <v>29</v>
      </c>
      <c r="H38" s="47" t="s">
        <v>23</v>
      </c>
      <c r="I38" s="49" t="s">
        <v>23</v>
      </c>
      <c r="J38" s="49" t="s">
        <v>23</v>
      </c>
      <c r="K38" s="49" t="s">
        <v>23</v>
      </c>
      <c r="L38" s="49" t="s">
        <v>23</v>
      </c>
      <c r="M38" s="53"/>
      <c r="O38" s="20"/>
      <c r="P38" s="33"/>
      <c r="Q38" s="34"/>
      <c r="R38" s="20"/>
    </row>
    <row r="39" spans="1:18" s="2" customFormat="1" ht="20.25" customHeight="1">
      <c r="A39" s="29" t="s">
        <v>19</v>
      </c>
      <c r="B39" s="58">
        <f t="shared" si="3"/>
        <v>0.39474859194028028</v>
      </c>
      <c r="C39" s="58">
        <f>C22*100/$C$7</f>
        <v>0.45825796353556242</v>
      </c>
      <c r="D39" s="58">
        <f>D22*100/$D$7</f>
        <v>0.33686416470407887</v>
      </c>
      <c r="E39" s="58" t="e">
        <f>E22*100/E20</f>
        <v>#DIV/0!</v>
      </c>
      <c r="F39" s="58">
        <v>0.1</v>
      </c>
      <c r="G39" s="60" t="s">
        <v>29</v>
      </c>
      <c r="H39" s="60" t="s">
        <v>29</v>
      </c>
      <c r="I39" s="60" t="s">
        <v>29</v>
      </c>
      <c r="J39" s="60" t="s">
        <v>29</v>
      </c>
      <c r="K39" s="60" t="s">
        <v>29</v>
      </c>
      <c r="L39" s="58" t="s">
        <v>23</v>
      </c>
      <c r="M39" s="59"/>
      <c r="O39" s="20"/>
      <c r="P39" s="33"/>
      <c r="Q39" s="20"/>
      <c r="R39" s="20"/>
    </row>
    <row r="40" spans="1:18" s="2" customFormat="1" ht="3" customHeight="1">
      <c r="A40" s="26"/>
      <c r="B40" s="24"/>
      <c r="C40" s="24"/>
      <c r="D40" s="24"/>
      <c r="E40" s="24"/>
      <c r="F40" s="39"/>
      <c r="G40" s="39"/>
      <c r="H40" s="39"/>
      <c r="I40" s="39"/>
      <c r="J40" s="24"/>
      <c r="K40" s="24"/>
      <c r="L40" s="24"/>
      <c r="M40" s="17"/>
      <c r="O40" s="20"/>
      <c r="P40" s="33"/>
      <c r="Q40" s="20"/>
      <c r="R40" s="20"/>
    </row>
    <row r="41" spans="1:18" ht="20.25" customHeight="1">
      <c r="A41" s="40" t="s">
        <v>30</v>
      </c>
      <c r="D41" s="7"/>
      <c r="E41" s="7"/>
      <c r="H41" s="7"/>
      <c r="I41" s="7"/>
      <c r="L41" s="7"/>
    </row>
    <row r="42" spans="1:18" ht="18.75" customHeight="1">
      <c r="A42" s="18" t="s">
        <v>31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</sheetData>
  <mergeCells count="5">
    <mergeCell ref="B6:M6"/>
    <mergeCell ref="B23:M23"/>
    <mergeCell ref="B4:D4"/>
    <mergeCell ref="F4:H4"/>
    <mergeCell ref="J4:L4"/>
  </mergeCells>
  <phoneticPr fontId="0" type="noConversion"/>
  <printOptions horizontalCentered="1"/>
  <pageMargins left="0.6692913385826772" right="0.39370078740157483" top="0.98425196850393704" bottom="0.39370078740157483" header="0.51181102362204722" footer="0.51181102362204722"/>
  <pageSetup paperSize="9" scale="90" firstPageNumber="7" orientation="portrait" useFirstPageNumber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2023-03-01T03:00:52Z</cp:lastPrinted>
  <dcterms:created xsi:type="dcterms:W3CDTF">2000-11-20T04:06:35Z</dcterms:created>
  <dcterms:modified xsi:type="dcterms:W3CDTF">2023-03-01T03:05:08Z</dcterms:modified>
</cp:coreProperties>
</file>