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504" windowHeight="7356" tabRatio="601" firstSheet="9" activeTab="9"/>
  </bookViews>
  <sheets>
    <sheet name="ตารางที่1ไตรมาส 2พ.ศ.2561" sheetId="25" r:id="rId1"/>
    <sheet name="ตารางที่1ไตรมาส  2พ.ศ.2561" sheetId="26" r:id="rId2"/>
    <sheet name="ตารางที่2ไตรมาส 2 พ.ศ.2561" sheetId="23" r:id="rId3"/>
    <sheet name="ตารางที่2ไตรมาส 2 พ.ศ.2561 " sheetId="24" r:id="rId4"/>
    <sheet name="ตารางที่3ไตรมาส 2พ.ศ.  2561 " sheetId="21" r:id="rId5"/>
    <sheet name="ตารางที่3ไตรมาส 2พ.ศ. 2561" sheetId="22" r:id="rId6"/>
    <sheet name="ตารางที่4ไตรมาส 2 พ.ศ. 2561 " sheetId="19" r:id="rId7"/>
    <sheet name="ตารางที่4ไตรมาส 2 พ.ศ. 2561" sheetId="20" r:id="rId8"/>
    <sheet name="ตารางที่5ไตรมาส2 พ.ศ.2561 " sheetId="17" r:id="rId9"/>
    <sheet name="ตารางที่5ไตรมาส2 พ.ศ.2561" sheetId="18" r:id="rId10"/>
    <sheet name="ตารางที่6ไตรมาส 2 พ.ศ. 2561" sheetId="15" r:id="rId11"/>
    <sheet name="ตารางที่6ไตรมาส 2 พ.ศ.  2561" sheetId="16" r:id="rId12"/>
    <sheet name="ตารางที่7ไตรมาส 2 พ.ศ. 2561 " sheetId="13" r:id="rId13"/>
    <sheet name="ตารางที่7ไตรมาส 2 พ.ศ. 2561" sheetId="14" r:id="rId14"/>
  </sheets>
  <definedNames>
    <definedName name="OLE_LINK1" localSheetId="2">'ตารางที่2ไตรมาส 2 พ.ศ.2561'!#REF!</definedName>
    <definedName name="OLE_LINK1" localSheetId="3">'ตารางที่2ไตรมาส 2 พ.ศ.2561 '!#REF!</definedName>
  </definedNames>
  <calcPr calcId="125725"/>
</workbook>
</file>

<file path=xl/calcChain.xml><?xml version="1.0" encoding="utf-8"?>
<calcChain xmlns="http://schemas.openxmlformats.org/spreadsheetml/2006/main">
  <c r="D28" i="26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20" i="25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D37" i="24"/>
  <c r="D35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C32" s="1"/>
  <c r="B15"/>
  <c r="B32" s="1"/>
  <c r="D11"/>
  <c r="D28" s="1"/>
  <c r="C11"/>
  <c r="C28" s="1"/>
  <c r="B11"/>
  <c r="B28" s="1"/>
  <c r="B24" i="23"/>
  <c r="C27"/>
  <c r="C25"/>
  <c r="C15"/>
  <c r="B15"/>
  <c r="D11"/>
  <c r="C11"/>
  <c r="B11"/>
  <c r="D15"/>
  <c r="B22"/>
  <c r="C22"/>
  <c r="D22"/>
  <c r="C24"/>
  <c r="D24"/>
  <c r="B25"/>
  <c r="D25"/>
  <c r="B26"/>
  <c r="C26"/>
  <c r="D26"/>
  <c r="B27"/>
  <c r="D27"/>
  <c r="B28"/>
  <c r="C28"/>
  <c r="D28"/>
  <c r="B29"/>
  <c r="C29"/>
  <c r="D29"/>
  <c r="B30"/>
  <c r="C30"/>
  <c r="D30"/>
  <c r="B32"/>
  <c r="C32"/>
  <c r="D32"/>
  <c r="B33"/>
  <c r="C33"/>
  <c r="D33"/>
  <c r="B34"/>
  <c r="C34"/>
  <c r="D34"/>
  <c r="B35"/>
  <c r="C35"/>
  <c r="D35"/>
  <c r="D37"/>
  <c r="D40" i="22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B30"/>
  <c r="D28"/>
  <c r="C28"/>
  <c r="B28"/>
  <c r="D27"/>
  <c r="C27"/>
  <c r="B27"/>
  <c r="D24"/>
  <c r="C24"/>
  <c r="B24"/>
  <c r="D27" i="21"/>
  <c r="C36"/>
  <c r="D30"/>
  <c r="B24"/>
  <c r="C24"/>
  <c r="D24"/>
  <c r="B27"/>
  <c r="C27"/>
  <c r="B28"/>
  <c r="C28"/>
  <c r="D28"/>
  <c r="B30"/>
  <c r="C30"/>
  <c r="B31"/>
  <c r="C31"/>
  <c r="D31"/>
  <c r="B32"/>
  <c r="C32"/>
  <c r="D32"/>
  <c r="B34"/>
  <c r="C34"/>
  <c r="D34"/>
  <c r="B36"/>
  <c r="D36"/>
  <c r="B38"/>
  <c r="C38"/>
  <c r="D38"/>
  <c r="B40"/>
  <c r="C40"/>
  <c r="D40"/>
  <c r="D50" i="2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C34"/>
  <c r="B34"/>
  <c r="D33"/>
  <c r="C33"/>
  <c r="B33"/>
  <c r="D32"/>
  <c r="C32"/>
  <c r="B32"/>
  <c r="D31"/>
  <c r="C31"/>
  <c r="B31"/>
  <c r="B49" i="19"/>
  <c r="B42"/>
  <c r="B36"/>
  <c r="C38"/>
  <c r="D42"/>
  <c r="D39"/>
  <c r="D32"/>
  <c r="C32"/>
  <c r="B47"/>
  <c r="B41"/>
  <c r="B37"/>
  <c r="B31"/>
  <c r="C31"/>
  <c r="D31"/>
  <c r="B32"/>
  <c r="B33"/>
  <c r="C33"/>
  <c r="D33"/>
  <c r="B34"/>
  <c r="C34"/>
  <c r="B35"/>
  <c r="C35"/>
  <c r="D35"/>
  <c r="C36"/>
  <c r="D36"/>
  <c r="C37"/>
  <c r="D37"/>
  <c r="B38"/>
  <c r="D38"/>
  <c r="B39"/>
  <c r="C39"/>
  <c r="B40"/>
  <c r="C40"/>
  <c r="D40"/>
  <c r="C41"/>
  <c r="D41"/>
  <c r="C42"/>
  <c r="B43"/>
  <c r="C43"/>
  <c r="D43"/>
  <c r="B44"/>
  <c r="C44"/>
  <c r="D44"/>
  <c r="B45"/>
  <c r="C45"/>
  <c r="D45"/>
  <c r="B46"/>
  <c r="C46"/>
  <c r="D46"/>
  <c r="C47"/>
  <c r="D47"/>
  <c r="B48"/>
  <c r="C48"/>
  <c r="D48"/>
  <c r="C49"/>
  <c r="D49"/>
  <c r="B50"/>
  <c r="C50"/>
  <c r="D50"/>
  <c r="D20" i="18"/>
  <c r="C20"/>
  <c r="B20"/>
  <c r="D19"/>
  <c r="C19"/>
  <c r="B19"/>
  <c r="D18"/>
  <c r="C18"/>
  <c r="B18"/>
  <c r="D17"/>
  <c r="C17"/>
  <c r="B17"/>
  <c r="D16"/>
  <c r="C16"/>
  <c r="B16"/>
  <c r="D14"/>
  <c r="C14"/>
  <c r="B14"/>
  <c r="D17" i="17"/>
  <c r="D16"/>
  <c r="B18"/>
  <c r="B14"/>
  <c r="C14"/>
  <c r="D14"/>
  <c r="B16"/>
  <c r="C16"/>
  <c r="B17"/>
  <c r="C17"/>
  <c r="C18"/>
  <c r="D18"/>
  <c r="B19"/>
  <c r="C19"/>
  <c r="D19"/>
  <c r="B20"/>
  <c r="C20"/>
  <c r="D20"/>
  <c r="D25" i="16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6"/>
  <c r="C16"/>
  <c r="B16"/>
  <c r="B22" i="15"/>
  <c r="C19"/>
  <c r="D24"/>
  <c r="B16"/>
  <c r="C16"/>
  <c r="D16"/>
  <c r="B18"/>
  <c r="C18"/>
  <c r="D18"/>
  <c r="B19"/>
  <c r="D19"/>
  <c r="B20"/>
  <c r="C20"/>
  <c r="D20"/>
  <c r="B21"/>
  <c r="C21"/>
  <c r="D21"/>
  <c r="C22"/>
  <c r="D22"/>
  <c r="B23"/>
  <c r="C23"/>
  <c r="D23"/>
  <c r="B24"/>
  <c r="C24"/>
  <c r="B25"/>
  <c r="C25"/>
  <c r="D25"/>
  <c r="G12" i="14"/>
  <c r="D35"/>
  <c r="C35"/>
  <c r="B35"/>
  <c r="D34"/>
  <c r="C34"/>
  <c r="B34"/>
  <c r="D33"/>
  <c r="C33"/>
  <c r="B33"/>
  <c r="D32"/>
  <c r="C32"/>
  <c r="B32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2"/>
  <c r="C22"/>
  <c r="B22"/>
  <c r="B32" i="13"/>
  <c r="B27"/>
  <c r="B28"/>
  <c r="B24"/>
  <c r="B26"/>
  <c r="D27"/>
  <c r="C29"/>
  <c r="C27"/>
  <c r="G9" i="14"/>
  <c r="H9"/>
  <c r="I9"/>
  <c r="J9"/>
  <c r="K9"/>
  <c r="L9"/>
  <c r="G11"/>
  <c r="H11"/>
  <c r="I11"/>
  <c r="J11"/>
  <c r="K11"/>
  <c r="B22" i="13"/>
  <c r="C22"/>
  <c r="D22"/>
  <c r="C24"/>
  <c r="D24"/>
  <c r="B25"/>
  <c r="C25"/>
  <c r="D25"/>
  <c r="C26"/>
  <c r="D26"/>
  <c r="C28"/>
  <c r="D28"/>
  <c r="B29"/>
  <c r="D29"/>
  <c r="B30"/>
  <c r="C30"/>
  <c r="D30"/>
  <c r="C32"/>
  <c r="D32"/>
  <c r="B33"/>
  <c r="C33"/>
  <c r="D33"/>
  <c r="B34"/>
  <c r="C34"/>
  <c r="D34"/>
  <c r="B35"/>
  <c r="C35"/>
  <c r="D35"/>
</calcChain>
</file>

<file path=xl/sharedStrings.xml><?xml version="1.0" encoding="utf-8"?>
<sst xmlns="http://schemas.openxmlformats.org/spreadsheetml/2006/main" count="575" uniqueCount="118">
  <si>
    <t>รวม</t>
  </si>
  <si>
    <t>ไม่ทราบ</t>
  </si>
  <si>
    <t>ประถมศึกษา</t>
  </si>
  <si>
    <t>ยอดรวม</t>
  </si>
  <si>
    <t>-  0.0  น้อยกว่าร้อยละ 0.1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</si>
  <si>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</si>
  <si>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</si>
  <si>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</si>
  <si>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</si>
  <si>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</si>
  <si>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</si>
  <si>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</si>
  <si>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</si>
  <si>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</si>
  <si>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</si>
  <si>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</si>
  <si>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</si>
  <si>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</si>
  <si>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</si>
  <si>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</si>
  <si>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</si>
  <si>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</si>
  <si>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</si>
  <si>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</si>
  <si>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</t>
  </si>
  <si>
    <t>หญิง</t>
  </si>
  <si>
    <t>ชาย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</si>
  <si>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</si>
  <si>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 ไตรมาส 2 พ.ศ.2561</t>
  </si>
  <si>
    <t xml:space="preserve">  ร้อยละผู้มีงานทำ</t>
  </si>
  <si>
    <t xml:space="preserve">  จำนวนผู้มีงานทำ</t>
  </si>
  <si>
    <t>อุดมศึกษา</t>
  </si>
  <si>
    <t>มัธยมปลาย</t>
  </si>
  <si>
    <t>มัธยมต้น</t>
  </si>
  <si>
    <t>ไม่มี/และต่ำกว่าประถม</t>
  </si>
  <si>
    <t>คอลัมน์1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</si>
  <si>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</si>
  <si>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</si>
  <si>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</si>
  <si>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</si>
  <si>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</si>
  <si>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</si>
  <si>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</si>
  <si>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</si>
  <si>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</si>
  <si>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</si>
  <si>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</si>
  <si>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</si>
  <si>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</si>
  <si>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</si>
  <si>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</si>
  <si>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</si>
  <si>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</si>
  <si>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</si>
  <si>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</si>
  <si>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</si>
  <si>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</si>
  <si>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ตารางที่ 5  จำนวนและร้อยละของผู้มีงานทำ จำแนกตามสถานภาพการทำงานและเพศ ไตรมาส2 พ.ศ.2561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</si>
  <si>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</si>
  <si>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</si>
  <si>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</si>
  <si>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</si>
  <si>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</si>
  <si>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</si>
  <si>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</si>
  <si>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</si>
  <si>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</si>
  <si>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</si>
  <si>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</si>
  <si>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</si>
  <si>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</si>
  <si>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</si>
  <si>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</si>
  <si>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</si>
  <si>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</si>
  <si>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</si>
  <si>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</si>
  <si>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</si>
  <si>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</si>
  <si>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</si>
  <si>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</si>
  <si>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อุตสาหกรรม</t>
  </si>
  <si>
    <t xml:space="preserve">ตารางที่  4  จำนวนและร้อยละของผู้มีงานทำ จำแนกตามอุตสาหกรรม และเพศ </t>
  </si>
  <si>
    <t>ตารางที่  4  จำนวนและร้อยละของผู้มีงานทำ จำแนกตามอุตสาหกรรม และเพศ ไตรมาส 2พ.ศ.2561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</si>
  <si>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</si>
  <si>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</si>
  <si>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</si>
  <si>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</si>
  <si>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</si>
  <si>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</si>
  <si>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</si>
  <si>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</si>
  <si>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</si>
  <si>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</si>
  <si>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</si>
  <si>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</si>
  <si>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</si>
  <si>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</si>
  <si>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</si>
  <si>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</si>
  <si>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อาชีพ</t>
  </si>
  <si>
    <t>ตารางที่ 3  จำนวนและร้อยละของผู้มีงานทำ จำแนกตามอาชีพและเพศ</t>
  </si>
  <si>
    <t>ตารางที่ 3  จำนวนและร้อยละของผู้มีงานทำ จำแนกตามอาชีพและเพศ ไตรมาส 2พ.ศ. 2561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</si>
  <si>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</si>
  <si>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ตารางที่ 2  จำนวนและร้อยละของประชากรอายุ 15 ปีขึ้นไป จำแนกตามระดับการศึกษาที่สำเร็จและเพศ  ไตรมาส 2 พ.ศ.2561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</si>
  <si>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</si>
  <si>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</si>
  <si>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</si>
  <si>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</si>
  <si>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</si>
  <si>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</si>
  <si>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</si>
  <si>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</si>
  <si>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</si>
  <si>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</si>
  <si>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สถานภาพแรงงาน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</si>
  <si>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</si>
  <si>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ไตรมาส 2พ.ศ.2561</t>
    </r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</si>
</sst>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\-??_-;_-@_-"/>
    <numFmt numFmtId="189" formatCode="_-* #,##0_-;\-* #,##0_-;_-* \-??_-;_-@_-"/>
    <numFmt numFmtId="190" formatCode="#,##0.0"/>
    <numFmt numFmtId="191" formatCode="0.0"/>
    <numFmt numFmtId="192" formatCode="_-* #,##0.00_-;\-* #,##0.00_-;_-* \-??_-;_-@_-"/>
    <numFmt numFmtId="193" formatCode="_-* #,##0.0_-;\-* #,##0.0_-;_-* &quot;-&quot;??_-;_-@_-"/>
    <numFmt numFmtId="199" formatCode="_-* #,##0.000_-;\-* #,##0.000_-;_-* \-??_-;_-@_-"/>
    <numFmt numFmtId="200" formatCode="_(* #,##0_);_(* \(#,##0\);_(* &quot;-&quot;??_);_(@_)"/>
  </numFmts>
  <fonts count="2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u/>
      <vertAlign val="superscript"/>
      <sz val="14"/>
      <name val="TH SarabunPSK"/>
      <family val="2"/>
    </font>
    <font>
      <sz val="15"/>
      <color theme="1"/>
      <name val="TH SarabunPSK"/>
      <family val="2"/>
    </font>
    <font>
      <vertAlign val="superscript"/>
      <sz val="15"/>
      <name val="TH SarabunPSK"/>
      <family val="2"/>
    </font>
    <font>
      <sz val="14"/>
      <color rgb="FF000000"/>
      <name val="TH SarabunPSK"/>
      <family val="2"/>
    </font>
    <font>
      <sz val="15"/>
      <name val="Calibri"/>
      <family val="2"/>
    </font>
    <font>
      <sz val="11"/>
      <name val="TH SarabunPSK"/>
      <family val="2"/>
    </font>
    <font>
      <b/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88" fontId="2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" fillId="0" borderId="0" applyFill="0" applyBorder="0" applyAlignment="0" applyProtection="0"/>
    <xf numFmtId="0" fontId="2" fillId="0" borderId="0"/>
    <xf numFmtId="188" fontId="2" fillId="0" borderId="0" applyFill="0" applyBorder="0" applyAlignment="0" applyProtection="0"/>
    <xf numFmtId="0" fontId="1" fillId="0" borderId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8" fontId="2" fillId="0" borderId="0" applyFill="0" applyBorder="0" applyAlignment="0" applyProtection="0"/>
    <xf numFmtId="193" fontId="2" fillId="0" borderId="0" applyFill="0" applyBorder="0" applyAlignment="0" applyProtection="0"/>
    <xf numFmtId="188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93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2" fontId="4" fillId="0" borderId="0" xfId="0" applyNumberFormat="1" applyFont="1"/>
    <xf numFmtId="0" fontId="9" fillId="0" borderId="0" xfId="0" applyFont="1"/>
    <xf numFmtId="0" fontId="9" fillId="0" borderId="0" xfId="2" applyFont="1"/>
    <xf numFmtId="0" fontId="7" fillId="0" borderId="0" xfId="2" applyFont="1"/>
    <xf numFmtId="188" fontId="9" fillId="0" borderId="0" xfId="2" applyNumberFormat="1" applyFont="1"/>
    <xf numFmtId="0" fontId="4" fillId="0" borderId="0" xfId="2" quotePrefix="1" applyFont="1" applyBorder="1"/>
    <xf numFmtId="0" fontId="9" fillId="0" borderId="3" xfId="2" applyFont="1" applyBorder="1"/>
    <xf numFmtId="188" fontId="9" fillId="0" borderId="0" xfId="3" applyNumberFormat="1" applyFont="1" applyFill="1" applyBorder="1" applyAlignment="1" applyProtection="1">
      <alignment horizontal="right"/>
    </xf>
    <xf numFmtId="189" fontId="9" fillId="0" borderId="0" xfId="3" applyNumberFormat="1" applyFont="1" applyFill="1" applyBorder="1" applyAlignment="1" applyProtection="1">
      <alignment horizontal="right"/>
    </xf>
    <xf numFmtId="0" fontId="9" fillId="0" borderId="0" xfId="2" applyFont="1" applyBorder="1" applyAlignment="1" applyProtection="1">
      <alignment horizontal="left" vertical="center"/>
    </xf>
    <xf numFmtId="0" fontId="9" fillId="0" borderId="0" xfId="0" applyFont="1" applyAlignment="1">
      <alignment horizontal="right"/>
    </xf>
    <xf numFmtId="190" fontId="9" fillId="0" borderId="0" xfId="2" applyNumberFormat="1" applyFont="1" applyBorder="1" applyAlignment="1" applyProtection="1">
      <alignment horizontal="left" vertical="center"/>
    </xf>
    <xf numFmtId="0" fontId="9" fillId="0" borderId="0" xfId="2" applyFont="1" applyAlignment="1" applyProtection="1">
      <alignment horizontal="left" vertical="center"/>
    </xf>
    <xf numFmtId="0" fontId="11" fillId="0" borderId="0" xfId="2" applyFont="1" applyBorder="1" applyAlignment="1">
      <alignment vertical="center"/>
    </xf>
    <xf numFmtId="188" fontId="7" fillId="0" borderId="0" xfId="3" applyNumberFormat="1" applyFont="1" applyFill="1" applyBorder="1" applyAlignment="1" applyProtection="1">
      <alignment horizontal="right" vertical="center"/>
    </xf>
    <xf numFmtId="0" fontId="7" fillId="0" borderId="0" xfId="2" applyFont="1" applyBorder="1" applyAlignment="1">
      <alignment horizontal="center" vertical="center"/>
    </xf>
    <xf numFmtId="188" fontId="7" fillId="0" borderId="0" xfId="3" applyNumberFormat="1" applyFont="1" applyFill="1" applyBorder="1" applyAlignment="1" applyProtection="1">
      <alignment horizontal="right"/>
    </xf>
    <xf numFmtId="0" fontId="9" fillId="0" borderId="0" xfId="2" applyFont="1" applyAlignment="1">
      <alignment vertical="center"/>
    </xf>
    <xf numFmtId="189" fontId="9" fillId="0" borderId="0" xfId="3" applyNumberFormat="1" applyFont="1" applyFill="1" applyBorder="1" applyAlignment="1" applyProtection="1">
      <alignment horizontal="right" vertical="center"/>
    </xf>
    <xf numFmtId="192" fontId="9" fillId="0" borderId="0" xfId="4" applyNumberFormat="1" applyFont="1" applyBorder="1" applyAlignment="1">
      <alignment horizontal="right" vertical="center"/>
    </xf>
    <xf numFmtId="189" fontId="9" fillId="0" borderId="0" xfId="4" applyNumberFormat="1" applyFont="1" applyBorder="1" applyAlignment="1">
      <alignment horizontal="right" vertical="center"/>
    </xf>
    <xf numFmtId="192" fontId="9" fillId="0" borderId="0" xfId="3" applyNumberFormat="1" applyFont="1" applyFill="1" applyBorder="1" applyAlignment="1" applyProtection="1">
      <alignment horizontal="right" vertical="center"/>
    </xf>
    <xf numFmtId="192" fontId="7" fillId="0" borderId="0" xfId="3" applyNumberFormat="1" applyFont="1" applyFill="1" applyBorder="1" applyAlignment="1" applyProtection="1">
      <alignment horizontal="right" vertical="center"/>
    </xf>
    <xf numFmtId="189" fontId="7" fillId="0" borderId="0" xfId="3" applyNumberFormat="1" applyFont="1" applyFill="1" applyBorder="1" applyAlignment="1" applyProtection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/>
    </xf>
    <xf numFmtId="0" fontId="3" fillId="0" borderId="0" xfId="2" applyFont="1"/>
    <xf numFmtId="191" fontId="4" fillId="0" borderId="0" xfId="0" applyNumberFormat="1" applyFont="1"/>
    <xf numFmtId="191" fontId="2" fillId="0" borderId="0" xfId="0" applyNumberFormat="1" applyFont="1"/>
    <xf numFmtId="191" fontId="9" fillId="0" borderId="0" xfId="0" applyNumberFormat="1" applyFont="1"/>
    <xf numFmtId="191" fontId="4" fillId="0" borderId="0" xfId="0" applyNumberFormat="1" applyFont="1" applyAlignment="1">
      <alignment horizontal="right"/>
    </xf>
    <xf numFmtId="193" fontId="4" fillId="0" borderId="0" xfId="0" applyNumberFormat="1" applyFont="1" applyAlignment="1"/>
    <xf numFmtId="193" fontId="0" fillId="0" borderId="0" xfId="9" applyNumberFormat="1" applyFont="1"/>
    <xf numFmtId="193" fontId="9" fillId="0" borderId="0" xfId="2" applyNumberFormat="1" applyFont="1" applyAlignment="1"/>
    <xf numFmtId="193" fontId="4" fillId="0" borderId="0" xfId="0" applyNumberFormat="1" applyFont="1" applyAlignment="1">
      <alignment horizontal="right"/>
    </xf>
    <xf numFmtId="1" fontId="4" fillId="0" borderId="0" xfId="9" applyNumberFormat="1" applyFont="1"/>
    <xf numFmtId="1" fontId="9" fillId="0" borderId="0" xfId="0" applyNumberFormat="1" applyFont="1"/>
    <xf numFmtId="0" fontId="4" fillId="0" borderId="0" xfId="0" applyFont="1" applyAlignment="1">
      <alignment horizontal="right"/>
    </xf>
    <xf numFmtId="1" fontId="9" fillId="0" borderId="0" xfId="2" applyNumberFormat="1" applyFont="1" applyAlignment="1">
      <alignment vertical="center"/>
    </xf>
    <xf numFmtId="1" fontId="4" fillId="0" borderId="0" xfId="9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89" fontId="9" fillId="0" borderId="0" xfId="0" applyNumberFormat="1" applyFont="1"/>
    <xf numFmtId="189" fontId="4" fillId="0" borderId="0" xfId="9" applyNumberFormat="1" applyFont="1"/>
    <xf numFmtId="190" fontId="4" fillId="0" borderId="0" xfId="6" applyNumberFormat="1" applyFont="1" applyAlignment="1">
      <alignment horizontal="right"/>
    </xf>
    <xf numFmtId="189" fontId="4" fillId="0" borderId="0" xfId="0" applyNumberFormat="1" applyFont="1" applyAlignment="1"/>
    <xf numFmtId="187" fontId="0" fillId="0" borderId="0" xfId="9" applyNumberFormat="1" applyFont="1"/>
    <xf numFmtId="3" fontId="9" fillId="0" borderId="0" xfId="2" applyNumberFormat="1" applyFont="1" applyAlignment="1"/>
    <xf numFmtId="3" fontId="5" fillId="0" borderId="0" xfId="6" applyNumberFormat="1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6" applyFont="1"/>
    <xf numFmtId="189" fontId="4" fillId="0" borderId="0" xfId="9" applyNumberFormat="1" applyFont="1" applyAlignment="1">
      <alignment vertical="center"/>
    </xf>
    <xf numFmtId="0" fontId="8" fillId="0" borderId="0" xfId="2" applyFont="1"/>
    <xf numFmtId="191" fontId="7" fillId="0" borderId="0" xfId="0" applyNumberFormat="1" applyFont="1" applyAlignment="1">
      <alignment horizontal="right"/>
    </xf>
    <xf numFmtId="191" fontId="12" fillId="0" borderId="0" xfId="0" applyNumberFormat="1" applyFont="1"/>
    <xf numFmtId="191" fontId="9" fillId="0" borderId="0" xfId="0" applyNumberFormat="1" applyFont="1" applyAlignment="1">
      <alignment horizontal="right"/>
    </xf>
    <xf numFmtId="2" fontId="9" fillId="0" borderId="0" xfId="0" applyNumberFormat="1" applyFont="1"/>
    <xf numFmtId="3" fontId="9" fillId="0" borderId="0" xfId="2" applyNumberFormat="1" applyFont="1" applyAlignment="1">
      <alignment vertical="center"/>
    </xf>
    <xf numFmtId="0" fontId="14" fillId="0" borderId="0" xfId="10" applyFont="1" applyAlignment="1">
      <alignment horizontal="right"/>
    </xf>
    <xf numFmtId="188" fontId="9" fillId="0" borderId="0" xfId="11" applyNumberFormat="1" applyFont="1" applyFill="1" applyBorder="1" applyAlignment="1" applyProtection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17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188" fontId="7" fillId="0" borderId="0" xfId="11" applyNumberFormat="1" applyFont="1" applyFill="1" applyBorder="1" applyAlignment="1" applyProtection="1">
      <alignment horizontal="right" vertical="center"/>
    </xf>
    <xf numFmtId="191" fontId="7" fillId="0" borderId="0" xfId="2" applyNumberFormat="1" applyFont="1" applyAlignment="1">
      <alignment vertical="center"/>
    </xf>
    <xf numFmtId="188" fontId="7" fillId="0" borderId="0" xfId="11" applyNumberFormat="1" applyFont="1" applyFill="1" applyBorder="1" applyAlignment="1" applyProtection="1">
      <alignment horizontal="right"/>
    </xf>
    <xf numFmtId="189" fontId="9" fillId="0" borderId="0" xfId="11" applyNumberFormat="1" applyFont="1" applyFill="1" applyBorder="1" applyAlignment="1" applyProtection="1">
      <alignment horizontal="right" vertical="center"/>
    </xf>
    <xf numFmtId="189" fontId="7" fillId="0" borderId="0" xfId="11" applyNumberFormat="1" applyFont="1" applyFill="1" applyBorder="1" applyAlignment="1" applyProtection="1">
      <alignment horizontal="right" vertical="center"/>
    </xf>
    <xf numFmtId="189" fontId="7" fillId="0" borderId="0" xfId="11" applyNumberFormat="1" applyFont="1" applyFill="1" applyBorder="1" applyAlignment="1" applyProtection="1">
      <alignment vertical="center"/>
    </xf>
    <xf numFmtId="1" fontId="4" fillId="0" borderId="0" xfId="0" applyNumberFormat="1" applyFont="1"/>
    <xf numFmtId="187" fontId="4" fillId="0" borderId="0" xfId="1" applyNumberFormat="1" applyFont="1" applyAlignment="1">
      <alignment horizontal="right"/>
    </xf>
    <xf numFmtId="187" fontId="7" fillId="0" borderId="0" xfId="1" applyNumberFormat="1" applyFont="1" applyAlignment="1">
      <alignment vertical="center"/>
    </xf>
    <xf numFmtId="187" fontId="7" fillId="0" borderId="0" xfId="2" applyNumberFormat="1" applyFont="1"/>
    <xf numFmtId="191" fontId="9" fillId="0" borderId="0" xfId="2" applyNumberFormat="1" applyFont="1"/>
    <xf numFmtId="0" fontId="7" fillId="0" borderId="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13" fillId="0" borderId="0" xfId="2" applyFont="1" applyBorder="1" applyAlignment="1">
      <alignment horizontal="left" vertical="top"/>
    </xf>
    <xf numFmtId="0" fontId="7" fillId="0" borderId="4" xfId="2" applyFont="1" applyBorder="1" applyAlignment="1">
      <alignment horizontal="center"/>
    </xf>
    <xf numFmtId="0" fontId="9" fillId="0" borderId="0" xfId="2" applyFont="1" applyAlignment="1">
      <alignment horizontal="right"/>
    </xf>
    <xf numFmtId="191" fontId="9" fillId="0" borderId="3" xfId="2" applyNumberFormat="1" applyFont="1" applyBorder="1" applyAlignment="1">
      <alignment horizontal="right" vertical="center"/>
    </xf>
    <xf numFmtId="0" fontId="11" fillId="0" borderId="3" xfId="2" applyFont="1" applyBorder="1" applyAlignment="1">
      <alignment vertical="center"/>
    </xf>
    <xf numFmtId="3" fontId="4" fillId="0" borderId="0" xfId="13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right"/>
    </xf>
    <xf numFmtId="188" fontId="9" fillId="0" borderId="0" xfId="13" applyNumberFormat="1" applyFont="1" applyFill="1" applyBorder="1" applyAlignment="1" applyProtection="1">
      <alignment horizontal="right" vertical="center"/>
    </xf>
    <xf numFmtId="0" fontId="11" fillId="0" borderId="0" xfId="2" applyFont="1" applyAlignment="1">
      <alignment vertical="center"/>
    </xf>
    <xf numFmtId="188" fontId="7" fillId="0" borderId="0" xfId="13" applyNumberFormat="1" applyFont="1" applyFill="1" applyBorder="1" applyAlignment="1" applyProtection="1">
      <alignment horizontal="right" vertical="center"/>
    </xf>
    <xf numFmtId="188" fontId="7" fillId="0" borderId="0" xfId="13" applyNumberFormat="1" applyFont="1" applyFill="1" applyBorder="1" applyAlignment="1" applyProtection="1">
      <alignment horizontal="right"/>
    </xf>
    <xf numFmtId="3" fontId="9" fillId="0" borderId="0" xfId="2" applyNumberFormat="1" applyFont="1"/>
    <xf numFmtId="3" fontId="12" fillId="0" borderId="0" xfId="2" applyNumberFormat="1" applyFont="1"/>
    <xf numFmtId="3" fontId="7" fillId="0" borderId="0" xfId="2" applyNumberFormat="1" applyFont="1"/>
    <xf numFmtId="0" fontId="7" fillId="0" borderId="0" xfId="2" applyFont="1" applyAlignment="1">
      <alignment horizontal="center"/>
    </xf>
    <xf numFmtId="3" fontId="4" fillId="0" borderId="0" xfId="14" applyNumberFormat="1" applyFont="1" applyBorder="1" applyAlignment="1">
      <alignment horizontal="right" vertical="center"/>
    </xf>
    <xf numFmtId="0" fontId="12" fillId="0" borderId="0" xfId="0" applyFont="1"/>
    <xf numFmtId="2" fontId="9" fillId="0" borderId="0" xfId="2" applyNumberFormat="1" applyFont="1"/>
    <xf numFmtId="188" fontId="9" fillId="0" borderId="0" xfId="2" applyNumberFormat="1" applyFont="1" applyAlignment="1">
      <alignment vertical="center"/>
    </xf>
    <xf numFmtId="41" fontId="9" fillId="0" borderId="3" xfId="2" applyNumberFormat="1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41" fontId="9" fillId="0" borderId="0" xfId="15" applyNumberFormat="1" applyFont="1" applyFill="1" applyBorder="1" applyAlignment="1" applyProtection="1">
      <alignment vertical="center"/>
    </xf>
    <xf numFmtId="41" fontId="9" fillId="0" borderId="0" xfId="15" applyNumberFormat="1" applyFont="1" applyFill="1" applyBorder="1" applyAlignment="1" applyProtection="1">
      <alignment horizontal="left" vertical="center"/>
    </xf>
    <xf numFmtId="0" fontId="10" fillId="0" borderId="0" xfId="2" applyFont="1" applyBorder="1" applyAlignment="1">
      <alignment vertical="center"/>
    </xf>
    <xf numFmtId="188" fontId="9" fillId="0" borderId="0" xfId="15" applyNumberFormat="1" applyFont="1" applyFill="1" applyBorder="1" applyAlignment="1" applyProtection="1">
      <alignment horizontal="right" vertical="center"/>
    </xf>
    <xf numFmtId="0" fontId="10" fillId="0" borderId="0" xfId="2" applyFont="1" applyAlignment="1">
      <alignment vertical="center"/>
    </xf>
    <xf numFmtId="188" fontId="9" fillId="0" borderId="0" xfId="15" applyNumberFormat="1" applyFont="1" applyFill="1" applyBorder="1" applyAlignment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188" fontId="7" fillId="0" borderId="0" xfId="15" applyNumberFormat="1" applyFont="1" applyFill="1" applyBorder="1" applyAlignment="1" applyProtection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189" fontId="7" fillId="0" borderId="0" xfId="2" applyNumberFormat="1" applyFont="1" applyAlignment="1">
      <alignment horizontal="center" vertical="center"/>
    </xf>
    <xf numFmtId="41" fontId="9" fillId="0" borderId="0" xfId="15" applyNumberFormat="1" applyFont="1" applyFill="1" applyBorder="1" applyAlignment="1" applyProtection="1">
      <alignment horizontal="right" vertical="center"/>
    </xf>
    <xf numFmtId="41" fontId="9" fillId="0" borderId="0" xfId="2" applyNumberFormat="1" applyFont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189" fontId="4" fillId="0" borderId="0" xfId="2" applyNumberFormat="1" applyFont="1" applyBorder="1" applyAlignment="1">
      <alignment horizontal="right" vertical="center"/>
    </xf>
    <xf numFmtId="3" fontId="9" fillId="0" borderId="0" xfId="15" applyNumberFormat="1" applyFont="1" applyFill="1" applyBorder="1" applyAlignment="1" applyProtection="1">
      <alignment horizontal="right" vertical="center"/>
    </xf>
    <xf numFmtId="3" fontId="7" fillId="0" borderId="0" xfId="2" applyNumberFormat="1" applyFont="1" applyAlignment="1">
      <alignment horizontal="right" vertical="center"/>
    </xf>
    <xf numFmtId="3" fontId="7" fillId="0" borderId="5" xfId="15" applyNumberFormat="1" applyFont="1" applyFill="1" applyBorder="1" applyAlignment="1" applyProtection="1">
      <alignment horizontal="right" vertical="center"/>
    </xf>
    <xf numFmtId="189" fontId="7" fillId="0" borderId="5" xfId="15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/>
    <xf numFmtId="3" fontId="7" fillId="0" borderId="5" xfId="17" applyNumberFormat="1" applyFont="1" applyFill="1" applyBorder="1" applyAlignment="1" applyProtection="1">
      <alignment horizontal="right" vertical="center"/>
    </xf>
    <xf numFmtId="189" fontId="7" fillId="0" borderId="5" xfId="17" applyNumberFormat="1" applyFont="1" applyFill="1" applyBorder="1" applyAlignment="1" applyProtection="1">
      <alignment horizontal="right" vertical="center"/>
    </xf>
    <xf numFmtId="188" fontId="9" fillId="0" borderId="0" xfId="2" applyNumberFormat="1" applyFont="1" applyAlignment="1">
      <alignment horizontal="right"/>
    </xf>
    <xf numFmtId="188" fontId="9" fillId="0" borderId="3" xfId="2" applyNumberFormat="1" applyFont="1" applyBorder="1" applyAlignment="1">
      <alignment horizontal="right" vertical="center"/>
    </xf>
    <xf numFmtId="191" fontId="9" fillId="0" borderId="0" xfId="2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9" fillId="0" borderId="0" xfId="8" applyFont="1" applyAlignment="1">
      <alignment horizontal="right"/>
    </xf>
    <xf numFmtId="188" fontId="9" fillId="0" borderId="0" xfId="18" applyNumberFormat="1" applyFont="1" applyFill="1" applyBorder="1" applyAlignment="1" applyProtection="1">
      <alignment horizontal="right" vertical="center"/>
    </xf>
    <xf numFmtId="0" fontId="12" fillId="0" borderId="0" xfId="8" applyFont="1"/>
    <xf numFmtId="188" fontId="9" fillId="0" borderId="0" xfId="18" applyNumberFormat="1" applyFont="1" applyFill="1" applyBorder="1" applyAlignment="1" applyProtection="1">
      <alignment vertical="center"/>
    </xf>
    <xf numFmtId="0" fontId="9" fillId="0" borderId="0" xfId="2" applyFont="1" applyAlignment="1" applyProtection="1">
      <alignment vertical="center"/>
    </xf>
    <xf numFmtId="188" fontId="7" fillId="0" borderId="0" xfId="2" applyNumberFormat="1" applyFont="1" applyAlignment="1">
      <alignment horizontal="right" vertical="center"/>
    </xf>
    <xf numFmtId="2" fontId="7" fillId="0" borderId="0" xfId="2" applyNumberFormat="1" applyFont="1" applyAlignment="1">
      <alignment horizontal="center" vertical="center"/>
    </xf>
    <xf numFmtId="188" fontId="7" fillId="0" borderId="0" xfId="18" applyNumberFormat="1" applyFont="1" applyFill="1" applyBorder="1" applyAlignment="1" applyProtection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6" fillId="0" borderId="0" xfId="8" applyFont="1" applyAlignment="1"/>
    <xf numFmtId="0" fontId="9" fillId="0" borderId="0" xfId="8" applyFont="1" applyAlignment="1"/>
    <xf numFmtId="0" fontId="12" fillId="0" borderId="0" xfId="8" applyFont="1" applyAlignment="1"/>
    <xf numFmtId="0" fontId="17" fillId="0" borderId="0" xfId="2" applyFont="1" applyAlignment="1">
      <alignment horizontal="right"/>
    </xf>
    <xf numFmtId="3" fontId="7" fillId="0" borderId="0" xfId="2" applyNumberFormat="1" applyFont="1" applyAlignment="1">
      <alignment horizontal="right"/>
    </xf>
    <xf numFmtId="0" fontId="7" fillId="0" borderId="0" xfId="2" applyFont="1" applyAlignment="1"/>
    <xf numFmtId="0" fontId="9" fillId="0" borderId="0" xfId="2" applyFont="1" applyAlignment="1"/>
    <xf numFmtId="188" fontId="9" fillId="0" borderId="0" xfId="15" applyNumberFormat="1" applyFont="1" applyFill="1" applyBorder="1" applyAlignment="1" applyProtection="1">
      <alignment horizontal="left" vertical="center"/>
    </xf>
    <xf numFmtId="199" fontId="9" fillId="0" borderId="0" xfId="2" applyNumberFormat="1" applyFont="1" applyAlignment="1">
      <alignment horizontal="right"/>
    </xf>
    <xf numFmtId="0" fontId="9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0" xfId="2" quotePrefix="1" applyFont="1" applyAlignment="1">
      <alignment vertical="center"/>
    </xf>
    <xf numFmtId="188" fontId="4" fillId="0" borderId="1" xfId="4" applyNumberFormat="1" applyFont="1" applyBorder="1" applyAlignment="1">
      <alignment horizontal="right" vertical="center"/>
    </xf>
    <xf numFmtId="0" fontId="9" fillId="0" borderId="3" xfId="4" applyFont="1" applyBorder="1" applyAlignment="1">
      <alignment vertical="center"/>
    </xf>
    <xf numFmtId="188" fontId="9" fillId="0" borderId="0" xfId="20" applyNumberFormat="1" applyFont="1" applyFill="1" applyBorder="1" applyAlignment="1" applyProtection="1">
      <alignment horizontal="right" vertical="center"/>
    </xf>
    <xf numFmtId="188" fontId="4" fillId="0" borderId="0" xfId="4" applyNumberFormat="1" applyFont="1" applyBorder="1" applyAlignment="1">
      <alignment horizontal="right" vertical="center"/>
    </xf>
    <xf numFmtId="0" fontId="9" fillId="0" borderId="0" xfId="4" applyFont="1" applyBorder="1" applyAlignment="1" applyProtection="1">
      <alignment horizontal="left" vertical="center"/>
    </xf>
    <xf numFmtId="190" fontId="9" fillId="0" borderId="0" xfId="4" applyNumberFormat="1" applyFont="1" applyBorder="1" applyAlignment="1" applyProtection="1">
      <alignment horizontal="left" vertical="center"/>
    </xf>
    <xf numFmtId="0" fontId="9" fillId="0" borderId="0" xfId="4" applyFont="1" applyAlignment="1" applyProtection="1">
      <alignment horizontal="left" vertical="center"/>
    </xf>
    <xf numFmtId="0" fontId="11" fillId="0" borderId="0" xfId="4" applyFont="1" applyBorder="1" applyAlignment="1">
      <alignment vertical="center"/>
    </xf>
    <xf numFmtId="188" fontId="7" fillId="0" borderId="0" xfId="20" applyNumberFormat="1" applyFont="1" applyFill="1" applyBorder="1" applyAlignment="1" applyProtection="1">
      <alignment horizontal="right" vertic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189" fontId="9" fillId="0" borderId="0" xfId="20" applyNumberFormat="1" applyFont="1" applyFill="1" applyBorder="1" applyAlignment="1" applyProtection="1">
      <alignment horizontal="right" vertical="center"/>
    </xf>
    <xf numFmtId="192" fontId="4" fillId="0" borderId="0" xfId="4" applyNumberFormat="1" applyFont="1" applyBorder="1" applyAlignment="1">
      <alignment horizontal="right" vertical="center"/>
    </xf>
    <xf numFmtId="192" fontId="9" fillId="0" borderId="0" xfId="20" applyNumberFormat="1" applyFont="1" applyFill="1" applyBorder="1" applyAlignment="1" applyProtection="1">
      <alignment horizontal="right" vertical="center"/>
    </xf>
    <xf numFmtId="192" fontId="7" fillId="0" borderId="0" xfId="20" applyNumberFormat="1" applyFont="1" applyFill="1" applyBorder="1" applyAlignment="1" applyProtection="1">
      <alignment horizontal="right" vertical="center"/>
    </xf>
    <xf numFmtId="189" fontId="7" fillId="0" borderId="0" xfId="20" applyNumberFormat="1" applyFont="1" applyFill="1" applyBorder="1" applyAlignment="1" applyProtection="1">
      <alignment horizontal="right" vertical="center"/>
    </xf>
    <xf numFmtId="0" fontId="7" fillId="0" borderId="0" xfId="4" applyFont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right" vertical="center"/>
    </xf>
    <xf numFmtId="0" fontId="7" fillId="0" borderId="5" xfId="4" applyFont="1" applyBorder="1" applyAlignment="1">
      <alignment horizontal="center" vertical="center"/>
    </xf>
    <xf numFmtId="0" fontId="3" fillId="0" borderId="0" xfId="4" applyFont="1" applyAlignment="1"/>
    <xf numFmtId="0" fontId="8" fillId="0" borderId="0" xfId="4" applyFont="1" applyAlignment="1"/>
    <xf numFmtId="2" fontId="9" fillId="0" borderId="0" xfId="4" applyNumberFormat="1" applyFont="1" applyAlignment="1">
      <alignment vertical="center"/>
    </xf>
    <xf numFmtId="0" fontId="18" fillId="0" borderId="0" xfId="0" applyFont="1" applyAlignment="1">
      <alignment horizontal="right"/>
    </xf>
    <xf numFmtId="0" fontId="8" fillId="0" borderId="0" xfId="8" applyFont="1"/>
    <xf numFmtId="3" fontId="8" fillId="0" borderId="0" xfId="8" applyNumberFormat="1" applyFont="1"/>
    <xf numFmtId="0" fontId="9" fillId="0" borderId="0" xfId="8" applyFont="1"/>
    <xf numFmtId="0" fontId="4" fillId="0" borderId="0" xfId="8" quotePrefix="1" applyFont="1"/>
    <xf numFmtId="191" fontId="9" fillId="0" borderId="1" xfId="8" applyNumberFormat="1" applyFont="1" applyBorder="1" applyAlignment="1">
      <alignment horizontal="right" vertical="center"/>
    </xf>
    <xf numFmtId="0" fontId="7" fillId="0" borderId="1" xfId="8" applyFont="1" applyBorder="1" applyAlignment="1">
      <alignment vertical="center"/>
    </xf>
    <xf numFmtId="191" fontId="9" fillId="0" borderId="0" xfId="8" applyNumberFormat="1" applyFont="1" applyAlignment="1">
      <alignment horizontal="right"/>
    </xf>
    <xf numFmtId="191" fontId="9" fillId="0" borderId="0" xfId="8" applyNumberFormat="1" applyFont="1" applyBorder="1" applyAlignment="1">
      <alignment horizontal="right" vertical="center"/>
    </xf>
    <xf numFmtId="0" fontId="9" fillId="0" borderId="0" xfId="8" applyFont="1" applyBorder="1" applyAlignment="1">
      <alignment vertical="center"/>
    </xf>
    <xf numFmtId="0" fontId="9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2" fontId="3" fillId="0" borderId="0" xfId="8" applyNumberFormat="1" applyFont="1" applyAlignment="1">
      <alignment horizontal="right"/>
    </xf>
    <xf numFmtId="191" fontId="3" fillId="0" borderId="0" xfId="8" applyNumberFormat="1" applyFont="1" applyBorder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3" fillId="0" borderId="0" xfId="8" applyFont="1" applyBorder="1"/>
    <xf numFmtId="0" fontId="3" fillId="0" borderId="0" xfId="8" applyFont="1" applyBorder="1" applyAlignment="1">
      <alignment horizontal="right"/>
    </xf>
    <xf numFmtId="0" fontId="3" fillId="0" borderId="0" xfId="8" applyFont="1" applyBorder="1" applyAlignment="1">
      <alignment vertical="center"/>
    </xf>
    <xf numFmtId="0" fontId="2" fillId="0" borderId="0" xfId="8"/>
    <xf numFmtId="200" fontId="7" fillId="0" borderId="0" xfId="23" applyNumberFormat="1" applyFont="1" applyBorder="1"/>
    <xf numFmtId="0" fontId="7" fillId="0" borderId="0" xfId="8" applyFont="1" applyBorder="1" applyAlignment="1">
      <alignment vertical="center"/>
    </xf>
    <xf numFmtId="189" fontId="4" fillId="0" borderId="0" xfId="23" applyNumberFormat="1" applyFont="1" applyAlignment="1">
      <alignment horizontal="right"/>
    </xf>
    <xf numFmtId="189" fontId="4" fillId="0" borderId="0" xfId="23" applyNumberFormat="1" applyFont="1"/>
    <xf numFmtId="189" fontId="4" fillId="0" borderId="0" xfId="23" applyNumberFormat="1" applyFont="1" applyBorder="1" applyAlignment="1">
      <alignment horizontal="right" vertical="center"/>
    </xf>
    <xf numFmtId="189" fontId="5" fillId="0" borderId="0" xfId="23" applyNumberFormat="1" applyFont="1" applyAlignment="1">
      <alignment horizontal="right"/>
    </xf>
    <xf numFmtId="189" fontId="5" fillId="0" borderId="0" xfId="23" applyNumberFormat="1" applyFont="1"/>
    <xf numFmtId="0" fontId="3" fillId="0" borderId="0" xfId="8" applyFont="1"/>
    <xf numFmtId="0" fontId="3" fillId="0" borderId="2" xfId="8" applyFont="1" applyBorder="1" applyAlignment="1">
      <alignment horizontal="right" vertical="center"/>
    </xf>
    <xf numFmtId="0" fontId="3" fillId="0" borderId="2" xfId="8" applyFont="1" applyBorder="1" applyAlignment="1">
      <alignment horizontal="center" vertical="center"/>
    </xf>
    <xf numFmtId="0" fontId="3" fillId="0" borderId="0" xfId="8" applyFont="1" applyAlignment="1">
      <alignment horizontal="center"/>
    </xf>
  </cellXfs>
  <cellStyles count="25">
    <cellStyle name="Comma 2" xfId="5"/>
    <cellStyle name="Normal 2" xfId="6"/>
    <cellStyle name="เครื่องหมายจุลภาค" xfId="1" builtinId="3"/>
    <cellStyle name="เครื่องหมายจุลภาค 2" xfId="7"/>
    <cellStyle name="เครื่องหมายจุลภาค 3" xfId="3"/>
    <cellStyle name="เครื่องหมายจุลภาค 3 2" xfId="9"/>
    <cellStyle name="เครื่องหมายจุลภาค 4" xfId="11"/>
    <cellStyle name="เครื่องหมายจุลภาค 4 2" xfId="12"/>
    <cellStyle name="เครื่องหมายจุลภาค 5" xfId="13"/>
    <cellStyle name="เครื่องหมายจุลภาค 5 2" xfId="14"/>
    <cellStyle name="เครื่องหมายจุลภาค 6" xfId="15"/>
    <cellStyle name="เครื่องหมายจุลภาค 6 2" xfId="17"/>
    <cellStyle name="เครื่องหมายจุลภาค 7" xfId="16"/>
    <cellStyle name="เครื่องหมายจุลภาค 7 2" xfId="18"/>
    <cellStyle name="เครื่องหมายจุลภาค 7 3" xfId="19"/>
    <cellStyle name="เครื่องหมายจุลภาค 8" xfId="20"/>
    <cellStyle name="เครื่องหมายจุลภาค 8 2" xfId="22"/>
    <cellStyle name="เครื่องหมายจุลภาค 9" xfId="21"/>
    <cellStyle name="เครื่องหมายจุลภาค 9 2" xfId="23"/>
    <cellStyle name="เครื่องหมายจุลภาค 9 3" xfId="24"/>
    <cellStyle name="ปกติ" xfId="0" builtinId="0"/>
    <cellStyle name="ปกติ 2" xfId="8"/>
    <cellStyle name="ปกติ 2 2" xfId="2"/>
    <cellStyle name="ปกติ 3" xfId="4"/>
    <cellStyle name="ปกติ 4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5256167"/>
          <a:ext cx="205740" cy="2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56260" y="874395"/>
          <a:ext cx="0" cy="190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5256167"/>
          <a:ext cx="205740" cy="2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56260" y="874395"/>
          <a:ext cx="0" cy="190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5"/>
  <sheetViews>
    <sheetView topLeftCell="A17" zoomScale="60" zoomScaleNormal="60" workbookViewId="0">
      <selection activeCell="C34" sqref="C34"/>
    </sheetView>
  </sheetViews>
  <sheetFormatPr defaultColWidth="9.125" defaultRowHeight="24" customHeight="1"/>
  <cols>
    <col min="1" max="1" width="33.625" style="179" customWidth="1"/>
    <col min="2" max="4" width="17.125" style="179" customWidth="1"/>
    <col min="5" max="16384" width="9.125" style="179"/>
  </cols>
  <sheetData>
    <row r="1" spans="1:4" ht="29.25" customHeight="1">
      <c r="A1" s="206" t="s">
        <v>116</v>
      </c>
    </row>
    <row r="2" spans="1:4" s="206" customFormat="1" ht="7.5" customHeight="1"/>
    <row r="3" spans="1:4" s="206" customFormat="1" ht="13.5" customHeight="1">
      <c r="A3" s="209"/>
      <c r="B3" s="209"/>
      <c r="C3" s="209"/>
      <c r="D3" s="209"/>
    </row>
    <row r="4" spans="1:4" s="206" customFormat="1" ht="32.25" customHeight="1">
      <c r="A4" s="208" t="s">
        <v>115</v>
      </c>
      <c r="B4" s="207" t="s">
        <v>0</v>
      </c>
      <c r="C4" s="207" t="s">
        <v>26</v>
      </c>
      <c r="D4" s="207" t="s">
        <v>25</v>
      </c>
    </row>
    <row r="5" spans="1:4" s="206" customFormat="1" ht="27.75" customHeight="1">
      <c r="A5" s="195"/>
      <c r="B5" s="195"/>
      <c r="C5" s="196" t="s">
        <v>24</v>
      </c>
      <c r="D5" s="195"/>
    </row>
    <row r="6" spans="1:4" s="189" customFormat="1" ht="20.25" customHeight="1">
      <c r="A6" s="189" t="s">
        <v>114</v>
      </c>
      <c r="B6" s="205">
        <v>2045917</v>
      </c>
      <c r="C6" s="205">
        <v>988758</v>
      </c>
      <c r="D6" s="204">
        <v>1057159</v>
      </c>
    </row>
    <row r="7" spans="1:4" s="188" customFormat="1" ht="20.25" customHeight="1">
      <c r="A7" s="188" t="s">
        <v>113</v>
      </c>
      <c r="B7" s="202">
        <v>1287096</v>
      </c>
      <c r="C7" s="202">
        <v>719326</v>
      </c>
      <c r="D7" s="201">
        <v>567770</v>
      </c>
    </row>
    <row r="8" spans="1:4" s="188" customFormat="1" ht="20.25" customHeight="1">
      <c r="A8" s="188" t="s">
        <v>112</v>
      </c>
      <c r="B8" s="202">
        <v>1275923</v>
      </c>
      <c r="C8" s="202">
        <v>713074</v>
      </c>
      <c r="D8" s="201">
        <v>562849</v>
      </c>
    </row>
    <row r="9" spans="1:4" s="188" customFormat="1" ht="20.25" customHeight="1">
      <c r="A9" s="188" t="s">
        <v>111</v>
      </c>
      <c r="B9" s="202">
        <v>1252549</v>
      </c>
      <c r="C9" s="202">
        <v>695555</v>
      </c>
      <c r="D9" s="201">
        <v>556994</v>
      </c>
    </row>
    <row r="10" spans="1:4" s="188" customFormat="1" ht="20.25" customHeight="1">
      <c r="A10" s="188" t="s">
        <v>110</v>
      </c>
      <c r="B10" s="202">
        <v>23374</v>
      </c>
      <c r="C10" s="202">
        <v>17519</v>
      </c>
      <c r="D10" s="201">
        <v>5855</v>
      </c>
    </row>
    <row r="11" spans="1:4" s="188" customFormat="1" ht="20.25" customHeight="1">
      <c r="A11" s="188" t="s">
        <v>109</v>
      </c>
      <c r="B11" s="201">
        <v>11173</v>
      </c>
      <c r="C11" s="201">
        <v>6252</v>
      </c>
      <c r="D11" s="203">
        <v>4921</v>
      </c>
    </row>
    <row r="12" spans="1:4" s="188" customFormat="1" ht="20.25" customHeight="1">
      <c r="A12" s="188" t="s">
        <v>108</v>
      </c>
      <c r="B12" s="202">
        <v>758821</v>
      </c>
      <c r="C12" s="202">
        <v>269432</v>
      </c>
      <c r="D12" s="201">
        <v>489389</v>
      </c>
    </row>
    <row r="13" spans="1:4" s="188" customFormat="1" ht="20.25" customHeight="1">
      <c r="A13" s="188" t="s">
        <v>107</v>
      </c>
      <c r="B13" s="202">
        <v>206694</v>
      </c>
      <c r="C13" s="202">
        <v>19001</v>
      </c>
      <c r="D13" s="201">
        <v>187693</v>
      </c>
    </row>
    <row r="14" spans="1:4" s="189" customFormat="1" ht="20.25" customHeight="1">
      <c r="A14" s="188" t="s">
        <v>106</v>
      </c>
      <c r="B14" s="202">
        <v>158171</v>
      </c>
      <c r="C14" s="202">
        <v>74038</v>
      </c>
      <c r="D14" s="201">
        <v>84133</v>
      </c>
    </row>
    <row r="15" spans="1:4" s="188" customFormat="1" ht="20.25" customHeight="1">
      <c r="A15" s="187" t="s">
        <v>105</v>
      </c>
      <c r="B15" s="202">
        <v>393956</v>
      </c>
      <c r="C15" s="202">
        <v>176393</v>
      </c>
      <c r="D15" s="201">
        <v>217563</v>
      </c>
    </row>
    <row r="16" spans="1:4" s="188" customFormat="1" ht="11.25" customHeight="1">
      <c r="A16" s="200"/>
      <c r="B16" s="199"/>
      <c r="C16" s="199"/>
      <c r="D16" s="199"/>
    </row>
    <row r="17" spans="1:4" s="194" customFormat="1" ht="23.25" customHeight="1">
      <c r="A17" s="195"/>
      <c r="B17" s="197"/>
      <c r="C17" s="196" t="s">
        <v>20</v>
      </c>
      <c r="D17" s="195"/>
    </row>
    <row r="18" spans="1:4" s="192" customFormat="1" ht="20.25" customHeight="1">
      <c r="A18" s="193"/>
    </row>
    <row r="19" spans="1:4" s="189" customFormat="1" ht="20.25" customHeight="1">
      <c r="A19" s="189" t="s">
        <v>114</v>
      </c>
      <c r="B19" s="191">
        <v>100</v>
      </c>
      <c r="C19" s="191">
        <v>100</v>
      </c>
      <c r="D19" s="191">
        <v>100</v>
      </c>
    </row>
    <row r="20" spans="1:4" s="188" customFormat="1" ht="20.25" customHeight="1">
      <c r="A20" s="188" t="s">
        <v>113</v>
      </c>
      <c r="B20" s="186">
        <f>B7*100/B$6</f>
        <v>62.910469975077191</v>
      </c>
      <c r="C20" s="186">
        <f>C7*100/C$6</f>
        <v>72.750460678952791</v>
      </c>
      <c r="D20" s="186">
        <f>D7*100/D$6</f>
        <v>53.707152850233506</v>
      </c>
    </row>
    <row r="21" spans="1:4" s="188" customFormat="1" ht="20.25" customHeight="1">
      <c r="A21" s="188" t="s">
        <v>112</v>
      </c>
      <c r="B21" s="186">
        <f>B8*100/B$6</f>
        <v>62.364357889396295</v>
      </c>
      <c r="C21" s="186">
        <f>C8*100/C$6</f>
        <v>72.118152267794542</v>
      </c>
      <c r="D21" s="186">
        <f>D8*100/D$6</f>
        <v>53.241659958435768</v>
      </c>
    </row>
    <row r="22" spans="1:4" s="181" customFormat="1" ht="20.25" customHeight="1">
      <c r="A22" s="188" t="s">
        <v>111</v>
      </c>
      <c r="B22" s="186">
        <f>B9*100/B$6</f>
        <v>61.221887300413457</v>
      </c>
      <c r="C22" s="186">
        <f>C9*100/C$6</f>
        <v>70.346333480993323</v>
      </c>
      <c r="D22" s="186">
        <f>D9*100/D$6</f>
        <v>52.6878170644151</v>
      </c>
    </row>
    <row r="23" spans="1:4" s="181" customFormat="1" ht="20.25" customHeight="1">
      <c r="A23" s="188" t="s">
        <v>110</v>
      </c>
      <c r="B23" s="186">
        <f>B10*100/B$6</f>
        <v>1.1424705889828375</v>
      </c>
      <c r="C23" s="186">
        <f>C10*100/C$6</f>
        <v>1.7718187868012194</v>
      </c>
      <c r="D23" s="186">
        <f>D10*100/D$6</f>
        <v>0.55384289402067244</v>
      </c>
    </row>
    <row r="24" spans="1:4" s="181" customFormat="1" ht="20.25" customHeight="1">
      <c r="A24" s="188" t="s">
        <v>109</v>
      </c>
      <c r="B24" s="186">
        <f>B11*100/B$6</f>
        <v>0.5461120856808952</v>
      </c>
      <c r="C24" s="186">
        <f>C11*100/C$6</f>
        <v>0.63230841115824099</v>
      </c>
      <c r="D24" s="186">
        <f>D11*100/D$6</f>
        <v>0.46549289179773334</v>
      </c>
    </row>
    <row r="25" spans="1:4" s="181" customFormat="1" ht="20.25" customHeight="1">
      <c r="A25" s="188" t="s">
        <v>108</v>
      </c>
      <c r="B25" s="186">
        <f>B12*100/B$6</f>
        <v>37.089530024922809</v>
      </c>
      <c r="C25" s="186">
        <f>C12*100/C$6</f>
        <v>27.249539321047212</v>
      </c>
      <c r="D25" s="186">
        <f>D12*100/D$6</f>
        <v>46.292847149766494</v>
      </c>
    </row>
    <row r="26" spans="1:4" s="181" customFormat="1" ht="20.25" customHeight="1">
      <c r="A26" s="188" t="s">
        <v>107</v>
      </c>
      <c r="B26" s="186">
        <f>B13*100/B$6</f>
        <v>10.102755879148567</v>
      </c>
      <c r="C26" s="186">
        <f>C13*100/C$6</f>
        <v>1.9217037940527408</v>
      </c>
      <c r="D26" s="186">
        <f>D13*100/D$6</f>
        <v>17.754472127655347</v>
      </c>
    </row>
    <row r="27" spans="1:4" s="181" customFormat="1" ht="20.25" customHeight="1">
      <c r="A27" s="188" t="s">
        <v>106</v>
      </c>
      <c r="B27" s="186">
        <f>B14*100/B$6</f>
        <v>7.7310565384617265</v>
      </c>
      <c r="C27" s="186">
        <f>C14*100/C$6</f>
        <v>7.4879798696951125</v>
      </c>
      <c r="D27" s="186">
        <f>D14*100/D$6</f>
        <v>7.9584055000241216</v>
      </c>
    </row>
    <row r="28" spans="1:4" s="181" customFormat="1" ht="20.25" customHeight="1">
      <c r="A28" s="187" t="s">
        <v>105</v>
      </c>
      <c r="B28" s="186">
        <f>B15*100/B$6</f>
        <v>19.255717607312516</v>
      </c>
      <c r="C28" s="186">
        <f>C15*100/C$6</f>
        <v>17.83985565729936</v>
      </c>
      <c r="D28" s="186">
        <f>D15*100/D$6</f>
        <v>20.579969522087026</v>
      </c>
    </row>
    <row r="29" spans="1:4" s="181" customFormat="1" ht="20.25" customHeight="1">
      <c r="A29" s="184"/>
      <c r="B29" s="183"/>
      <c r="C29" s="183"/>
      <c r="D29" s="183"/>
    </row>
    <row r="30" spans="1:4" s="181" customFormat="1" ht="20.25" customHeight="1">
      <c r="A30" s="182"/>
      <c r="B30" s="179"/>
      <c r="C30" s="179"/>
      <c r="D30" s="179"/>
    </row>
    <row r="31" spans="1:4" s="181" customFormat="1" ht="24" customHeight="1">
      <c r="A31" s="182"/>
      <c r="B31" s="179"/>
      <c r="C31" s="179"/>
      <c r="D31" s="179"/>
    </row>
    <row r="47" spans="2:4" ht="24" customHeight="1">
      <c r="B47" s="180"/>
      <c r="D47" s="180"/>
    </row>
    <row r="48" spans="2:4" ht="24" customHeight="1">
      <c r="B48" s="180"/>
      <c r="D48" s="180"/>
    </row>
    <row r="49" spans="2:4" ht="24" customHeight="1">
      <c r="B49" s="180"/>
      <c r="D49" s="180"/>
    </row>
    <row r="50" spans="2:4" ht="24" customHeight="1">
      <c r="B50" s="180"/>
      <c r="D50" s="180"/>
    </row>
    <row r="51" spans="2:4" ht="24" customHeight="1">
      <c r="B51" s="180"/>
      <c r="D51" s="180"/>
    </row>
    <row r="52" spans="2:4" ht="24" customHeight="1">
      <c r="B52" s="180"/>
      <c r="D52" s="180"/>
    </row>
    <row r="54" spans="2:4" ht="24" customHeight="1">
      <c r="B54" s="180"/>
      <c r="D54" s="180"/>
    </row>
    <row r="55" spans="2:4" ht="24" customHeight="1">
      <c r="B55" s="180"/>
      <c r="D55" s="180"/>
    </row>
    <row r="56" spans="2:4" ht="24" customHeight="1">
      <c r="B56" s="180"/>
      <c r="D56" s="180"/>
    </row>
    <row r="57" spans="2:4" ht="24" customHeight="1">
      <c r="B57" s="180"/>
      <c r="D57" s="180"/>
    </row>
    <row r="58" spans="2:4" ht="24" customHeight="1">
      <c r="B58" s="180"/>
      <c r="D58" s="180"/>
    </row>
    <row r="74" spans="2:4" ht="24" customHeight="1">
      <c r="B74" s="180"/>
      <c r="D74" s="180"/>
    </row>
    <row r="75" spans="2:4" ht="24" customHeight="1">
      <c r="B75" s="180"/>
      <c r="D75" s="180"/>
    </row>
    <row r="76" spans="2:4" ht="24" customHeight="1">
      <c r="B76" s="180"/>
      <c r="D76" s="180"/>
    </row>
    <row r="78" spans="2:4" ht="24" customHeight="1">
      <c r="B78" s="180"/>
      <c r="D78" s="180"/>
    </row>
    <row r="79" spans="2:4" ht="24" customHeight="1">
      <c r="B79" s="180"/>
    </row>
    <row r="80" spans="2:4" ht="24" customHeight="1">
      <c r="B80" s="180"/>
      <c r="D80" s="180"/>
    </row>
    <row r="81" spans="2:4" ht="24" customHeight="1">
      <c r="B81" s="180"/>
      <c r="D81" s="180"/>
    </row>
    <row r="83" spans="2:4" ht="24" customHeight="1">
      <c r="B83" s="180"/>
      <c r="D83" s="180"/>
    </row>
    <row r="85" spans="2:4" ht="24" customHeight="1">
      <c r="B85" s="180"/>
      <c r="D85" s="180"/>
    </row>
    <row r="87" spans="2:4" ht="24" customHeight="1">
      <c r="B87" s="180"/>
      <c r="D87" s="180"/>
    </row>
    <row r="100" spans="2:4" ht="24" customHeight="1">
      <c r="B100" s="180"/>
      <c r="D100" s="180"/>
    </row>
    <row r="101" spans="2:4" ht="24" customHeight="1">
      <c r="B101" s="180"/>
      <c r="D101" s="180"/>
    </row>
    <row r="104" spans="2:4" ht="24" customHeight="1">
      <c r="B104" s="180"/>
      <c r="D104" s="180"/>
    </row>
    <row r="106" spans="2:4" ht="24" customHeight="1">
      <c r="B106" s="180"/>
      <c r="D106" s="180"/>
    </row>
    <row r="108" spans="2:4" ht="24" customHeight="1">
      <c r="B108" s="180"/>
      <c r="D108" s="180"/>
    </row>
    <row r="109" spans="2:4" ht="24" customHeight="1">
      <c r="B109" s="180"/>
      <c r="D109" s="180"/>
    </row>
    <row r="110" spans="2:4" ht="24" customHeight="1">
      <c r="B110" s="180"/>
      <c r="D110" s="180"/>
    </row>
    <row r="111" spans="2:4" ht="24" customHeight="1">
      <c r="B111" s="180"/>
      <c r="D111" s="180"/>
    </row>
    <row r="112" spans="2:4" ht="24" customHeight="1">
      <c r="B112" s="180"/>
      <c r="D112" s="180"/>
    </row>
    <row r="114" spans="2:4" ht="24" customHeight="1">
      <c r="B114" s="180"/>
      <c r="D114" s="180"/>
    </row>
    <row r="115" spans="2:4" ht="24" customHeight="1">
      <c r="B115" s="180"/>
      <c r="D115" s="180"/>
    </row>
    <row r="116" spans="2:4" ht="24" customHeight="1">
      <c r="B116" s="180"/>
      <c r="D116" s="180"/>
    </row>
    <row r="117" spans="2:4" ht="24" customHeight="1">
      <c r="B117" s="180"/>
      <c r="D117" s="180"/>
    </row>
    <row r="118" spans="2:4" ht="24" customHeight="1">
      <c r="B118" s="180"/>
      <c r="D118" s="180"/>
    </row>
    <row r="136" spans="2:4" ht="24" customHeight="1">
      <c r="B136" s="180"/>
      <c r="D136" s="180"/>
    </row>
    <row r="137" spans="2:4" ht="24" customHeight="1">
      <c r="B137" s="180"/>
      <c r="D137" s="180"/>
    </row>
    <row r="138" spans="2:4" ht="24" customHeight="1">
      <c r="B138" s="180"/>
      <c r="D138" s="180"/>
    </row>
    <row r="139" spans="2:4" ht="24" customHeight="1">
      <c r="B139" s="180"/>
      <c r="D139" s="180"/>
    </row>
    <row r="140" spans="2:4" ht="24" customHeight="1">
      <c r="B140" s="180"/>
      <c r="D140" s="180"/>
    </row>
    <row r="141" spans="2:4" ht="24" customHeight="1">
      <c r="B141" s="180"/>
      <c r="D141" s="180"/>
    </row>
    <row r="162" spans="2:4" ht="24" customHeight="1">
      <c r="B162" s="180"/>
      <c r="D162" s="180"/>
    </row>
    <row r="163" spans="2:4" ht="24" customHeight="1">
      <c r="B163" s="180"/>
      <c r="D163" s="180"/>
    </row>
    <row r="165" spans="2:4" ht="24" customHeight="1">
      <c r="B165" s="180"/>
      <c r="D165" s="180"/>
    </row>
    <row r="166" spans="2:4" ht="24" customHeight="1">
      <c r="B166" s="180"/>
      <c r="D166" s="180"/>
    </row>
    <row r="167" spans="2:4" ht="24" customHeight="1">
      <c r="B167" s="180"/>
      <c r="D167" s="180"/>
    </row>
    <row r="168" spans="2:4" ht="24" customHeight="1">
      <c r="B168" s="180"/>
      <c r="D168" s="180"/>
    </row>
    <row r="169" spans="2:4" ht="24" customHeight="1">
      <c r="B169" s="180"/>
      <c r="D169" s="180"/>
    </row>
    <row r="170" spans="2:4" ht="24" customHeight="1">
      <c r="B170" s="180"/>
      <c r="D170" s="180"/>
    </row>
    <row r="183" spans="2:4" ht="24" customHeight="1">
      <c r="B183" s="180"/>
      <c r="C183" s="180"/>
      <c r="D183" s="180"/>
    </row>
    <row r="184" spans="2:4" ht="24" customHeight="1">
      <c r="B184" s="180"/>
      <c r="C184" s="180"/>
      <c r="D184" s="180"/>
    </row>
    <row r="185" spans="2:4" ht="24" customHeight="1">
      <c r="B185" s="180"/>
      <c r="C185" s="180"/>
      <c r="D185" s="180"/>
    </row>
  </sheetData>
  <pageMargins left="1.0236220472440944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0"/>
  <sheetViews>
    <sheetView tabSelected="1" topLeftCell="A12" workbookViewId="0">
      <selection activeCell="C20" sqref="C20"/>
    </sheetView>
  </sheetViews>
  <sheetFormatPr defaultColWidth="9.125" defaultRowHeight="30.75" customHeight="1"/>
  <cols>
    <col min="1" max="1" width="31.75" style="9" customWidth="1"/>
    <col min="2" max="3" width="17.875" style="9" customWidth="1"/>
    <col min="4" max="4" width="18" style="9" customWidth="1"/>
    <col min="5" max="16384" width="9.125" style="9"/>
  </cols>
  <sheetData>
    <row r="1" spans="1:7" s="34" customFormat="1" ht="30.75" customHeight="1">
      <c r="A1" s="34" t="s">
        <v>57</v>
      </c>
      <c r="B1" s="59"/>
      <c r="C1" s="59"/>
      <c r="D1" s="59"/>
    </row>
    <row r="2" spans="1:7" s="10" customFormat="1" ht="17.25" customHeight="1">
      <c r="A2" s="98"/>
      <c r="B2" s="98"/>
      <c r="C2" s="98"/>
      <c r="D2" s="98"/>
    </row>
    <row r="3" spans="1:7" s="10" customFormat="1" ht="30.75" customHeight="1">
      <c r="A3" s="33" t="s">
        <v>55</v>
      </c>
      <c r="B3" s="32" t="s">
        <v>0</v>
      </c>
      <c r="C3" s="32" t="s">
        <v>26</v>
      </c>
      <c r="D3" s="32" t="s">
        <v>25</v>
      </c>
    </row>
    <row r="4" spans="1:7" s="10" customFormat="1" ht="30.75" customHeight="1">
      <c r="A4" s="22"/>
      <c r="B4" s="82" t="s">
        <v>24</v>
      </c>
      <c r="C4" s="82"/>
      <c r="D4" s="82"/>
    </row>
    <row r="5" spans="1:7" s="70" customFormat="1" ht="24.9" customHeight="1">
      <c r="A5" s="31" t="s">
        <v>3</v>
      </c>
      <c r="B5" s="97">
        <v>1252549</v>
      </c>
      <c r="C5" s="97">
        <v>695555</v>
      </c>
      <c r="D5" s="97">
        <v>556994</v>
      </c>
    </row>
    <row r="6" spans="1:7" s="70" customFormat="1" ht="6" customHeight="1">
      <c r="A6" s="31"/>
      <c r="B6" s="96"/>
      <c r="C6" s="96"/>
      <c r="D6" s="96"/>
    </row>
    <row r="7" spans="1:7" s="24" customFormat="1" ht="21.6" customHeight="1">
      <c r="A7" s="92" t="s">
        <v>54</v>
      </c>
      <c r="B7" s="95">
        <v>31443</v>
      </c>
      <c r="C7" s="95">
        <v>27323</v>
      </c>
      <c r="D7" s="95">
        <v>4120</v>
      </c>
    </row>
    <row r="8" spans="1:7" s="24" customFormat="1" ht="21.6" customHeight="1">
      <c r="A8" s="92" t="s">
        <v>53</v>
      </c>
      <c r="B8" s="95">
        <v>107195</v>
      </c>
      <c r="C8" s="95">
        <v>45747</v>
      </c>
      <c r="D8" s="95">
        <v>61448</v>
      </c>
    </row>
    <row r="9" spans="1:7" s="24" customFormat="1" ht="21.6" customHeight="1">
      <c r="A9" s="92" t="s">
        <v>52</v>
      </c>
      <c r="B9" s="95">
        <v>500329</v>
      </c>
      <c r="C9" s="95">
        <v>266410</v>
      </c>
      <c r="D9" s="95">
        <v>233919</v>
      </c>
    </row>
    <row r="10" spans="1:7" s="24" customFormat="1" ht="21.6" customHeight="1">
      <c r="A10" s="92" t="s">
        <v>51</v>
      </c>
      <c r="B10" s="95">
        <v>416890</v>
      </c>
      <c r="C10" s="95">
        <v>267867</v>
      </c>
      <c r="D10" s="95">
        <v>149023</v>
      </c>
    </row>
    <row r="11" spans="1:7" ht="21.6" customHeight="1">
      <c r="A11" s="92" t="s">
        <v>50</v>
      </c>
      <c r="B11" s="95">
        <v>195636</v>
      </c>
      <c r="C11" s="95">
        <v>88208</v>
      </c>
      <c r="D11" s="95">
        <v>107428</v>
      </c>
    </row>
    <row r="12" spans="1:7" ht="21.6" customHeight="1">
      <c r="A12" s="20" t="s">
        <v>49</v>
      </c>
      <c r="B12" s="90">
        <v>1056</v>
      </c>
      <c r="C12" s="90" t="s">
        <v>5</v>
      </c>
      <c r="D12" s="99">
        <v>1056</v>
      </c>
    </row>
    <row r="13" spans="1:7" ht="24.9" customHeight="1">
      <c r="B13" s="83" t="s">
        <v>20</v>
      </c>
      <c r="C13" s="83"/>
      <c r="D13" s="83"/>
    </row>
    <row r="14" spans="1:7" s="70" customFormat="1" ht="24.9" customHeight="1">
      <c r="A14" s="31" t="s">
        <v>3</v>
      </c>
      <c r="B14" s="94">
        <f>B5/$B$5*100</f>
        <v>100</v>
      </c>
      <c r="C14" s="94">
        <f>C5/$C$5*100</f>
        <v>100</v>
      </c>
      <c r="D14" s="94">
        <f>D5/$D$5*100</f>
        <v>100</v>
      </c>
      <c r="E14" s="72"/>
      <c r="F14" s="72"/>
      <c r="G14" s="72"/>
    </row>
    <row r="15" spans="1:7" s="70" customFormat="1" ht="6" customHeight="1">
      <c r="A15" s="31"/>
      <c r="B15" s="93"/>
      <c r="C15" s="93"/>
      <c r="D15" s="93"/>
    </row>
    <row r="16" spans="1:7" s="24" customFormat="1" ht="24.9" customHeight="1">
      <c r="A16" s="92" t="s">
        <v>54</v>
      </c>
      <c r="B16" s="91">
        <f>B7*100/$B$5</f>
        <v>2.5103209535115991</v>
      </c>
      <c r="C16" s="91">
        <f>C7*100/$C$5</f>
        <v>3.9282299746245806</v>
      </c>
      <c r="D16" s="91">
        <f>D7*100/$D$5+0.03</f>
        <v>0.76968480809488071</v>
      </c>
      <c r="E16" s="86"/>
      <c r="F16" s="86"/>
      <c r="G16" s="86"/>
    </row>
    <row r="17" spans="1:7" s="24" customFormat="1" ht="24.9" customHeight="1">
      <c r="A17" s="92" t="s">
        <v>53</v>
      </c>
      <c r="B17" s="91">
        <f>B8*100/$B$5</f>
        <v>8.5581482241413305</v>
      </c>
      <c r="C17" s="91">
        <f>C8*100/$C$5</f>
        <v>6.5770499816693144</v>
      </c>
      <c r="D17" s="91">
        <f>D8*100/$D$5+0.03</f>
        <v>11.062075749469473</v>
      </c>
      <c r="E17" s="86"/>
      <c r="F17" s="86"/>
      <c r="G17" s="86"/>
    </row>
    <row r="18" spans="1:7" s="24" customFormat="1" ht="24.9" customHeight="1">
      <c r="A18" s="92" t="s">
        <v>52</v>
      </c>
      <c r="B18" s="91">
        <f>B9*100/$B$5+0.01</f>
        <v>39.954864432449348</v>
      </c>
      <c r="C18" s="91">
        <f>C9*100/$C$5</f>
        <v>38.301787780980654</v>
      </c>
      <c r="D18" s="91">
        <f>D9*100/$D$5</f>
        <v>41.996682190472427</v>
      </c>
      <c r="E18" s="86"/>
      <c r="F18" s="86"/>
      <c r="G18" s="86"/>
    </row>
    <row r="19" spans="1:7" s="24" customFormat="1" ht="24.9" customHeight="1">
      <c r="A19" s="92" t="s">
        <v>51</v>
      </c>
      <c r="B19" s="91">
        <f>B10*100/$B$5</f>
        <v>33.283328636244967</v>
      </c>
      <c r="C19" s="91">
        <f>C10*100/$C$5</f>
        <v>38.511260791741847</v>
      </c>
      <c r="D19" s="91">
        <f>D10*100/$D$5</f>
        <v>26.754866300175586</v>
      </c>
      <c r="E19" s="86"/>
      <c r="F19" s="86"/>
      <c r="G19" s="86"/>
    </row>
    <row r="20" spans="1:7" ht="24.9" customHeight="1">
      <c r="A20" s="92" t="s">
        <v>50</v>
      </c>
      <c r="B20" s="91">
        <f>B11*100/$B$5</f>
        <v>15.619029674687377</v>
      </c>
      <c r="C20" s="91">
        <f>C11*100/$C$5</f>
        <v>12.681671470983604</v>
      </c>
      <c r="D20" s="91">
        <f>D11*100/$D$5</f>
        <v>19.287101835926418</v>
      </c>
      <c r="E20" s="86"/>
      <c r="F20" s="86"/>
      <c r="G20" s="86"/>
    </row>
    <row r="21" spans="1:7" ht="24.9" customHeight="1">
      <c r="A21" s="20" t="s">
        <v>49</v>
      </c>
      <c r="B21" s="129" t="s">
        <v>5</v>
      </c>
      <c r="C21" s="90" t="s">
        <v>5</v>
      </c>
      <c r="D21" s="89" t="s">
        <v>5</v>
      </c>
      <c r="E21" s="86"/>
      <c r="F21" s="86"/>
      <c r="G21" s="86"/>
    </row>
    <row r="22" spans="1:7" ht="18.75" customHeight="1">
      <c r="A22" s="88"/>
      <c r="B22" s="87"/>
      <c r="C22" s="87"/>
      <c r="D22" s="87"/>
      <c r="E22" s="86"/>
      <c r="F22" s="86"/>
      <c r="G22" s="86"/>
    </row>
    <row r="24" spans="1:7" ht="30.75" customHeight="1">
      <c r="B24" s="11"/>
      <c r="C24" s="11"/>
      <c r="D24" s="11"/>
    </row>
    <row r="25" spans="1:7" ht="30.75" customHeight="1">
      <c r="B25" s="11"/>
      <c r="C25" s="11"/>
      <c r="D25" s="11"/>
    </row>
    <row r="26" spans="1:7" ht="30.75" customHeight="1">
      <c r="B26" s="11"/>
      <c r="C26" s="11"/>
      <c r="D26" s="11"/>
    </row>
    <row r="27" spans="1:7" ht="30.75" customHeight="1">
      <c r="B27" s="11"/>
      <c r="C27" s="11"/>
      <c r="D27" s="11"/>
    </row>
    <row r="28" spans="1:7" ht="30.75" customHeight="1">
      <c r="B28" s="11"/>
      <c r="C28" s="11"/>
      <c r="D28" s="11"/>
    </row>
    <row r="29" spans="1:7" ht="30.75" customHeight="1">
      <c r="B29" s="11"/>
      <c r="C29" s="11"/>
      <c r="D29" s="11"/>
    </row>
    <row r="30" spans="1:7" ht="30.75" customHeight="1">
      <c r="B30" s="11"/>
      <c r="C30" s="11"/>
      <c r="D30" s="11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5535"/>
  <sheetViews>
    <sheetView zoomScale="70" zoomScaleNormal="70" workbookViewId="0">
      <selection activeCell="G9" sqref="G9"/>
    </sheetView>
  </sheetViews>
  <sheetFormatPr defaultColWidth="9.125" defaultRowHeight="17.25" customHeight="1"/>
  <cols>
    <col min="1" max="1" width="32.625" style="9" customWidth="1"/>
    <col min="2" max="4" width="17.875" style="9" customWidth="1"/>
    <col min="5" max="5" width="9.125" style="9"/>
    <col min="6" max="6" width="13.5" style="9" bestFit="1" customWidth="1"/>
    <col min="7" max="8" width="12" style="9" bestFit="1" customWidth="1"/>
    <col min="9" max="9" width="9.125" style="9"/>
    <col min="10" max="12" width="10.25" style="9" bestFit="1" customWidth="1"/>
    <col min="13" max="16384" width="9.125" style="9"/>
  </cols>
  <sheetData>
    <row r="1" spans="1:12" s="34" customFormat="1" ht="36.75" customHeight="1">
      <c r="A1" s="34" t="s">
        <v>47</v>
      </c>
      <c r="B1" s="59"/>
      <c r="C1" s="59"/>
      <c r="D1" s="59"/>
    </row>
    <row r="3" spans="1:12" s="10" customFormat="1" ht="30.75" customHeight="1">
      <c r="A3" s="33" t="s">
        <v>46</v>
      </c>
      <c r="B3" s="32" t="s">
        <v>0</v>
      </c>
      <c r="C3" s="32" t="s">
        <v>26</v>
      </c>
      <c r="D3" s="32" t="s">
        <v>25</v>
      </c>
    </row>
    <row r="4" spans="1:12" s="10" customFormat="1" ht="30.75" customHeight="1">
      <c r="A4" s="22"/>
      <c r="B4" s="82" t="s">
        <v>24</v>
      </c>
      <c r="C4" s="82"/>
      <c r="D4" s="82"/>
      <c r="F4" s="80"/>
      <c r="G4" s="80"/>
      <c r="H4" s="80"/>
    </row>
    <row r="5" spans="1:12" s="70" customFormat="1" ht="30.75" customHeight="1">
      <c r="A5" s="31" t="s">
        <v>3</v>
      </c>
      <c r="B5" s="75">
        <v>1252549</v>
      </c>
      <c r="C5" s="75">
        <v>695555</v>
      </c>
      <c r="D5" s="75">
        <v>556994</v>
      </c>
      <c r="F5" s="78"/>
      <c r="G5" s="78"/>
      <c r="H5" s="78"/>
      <c r="J5" s="77"/>
      <c r="K5" s="77"/>
      <c r="L5" s="77"/>
    </row>
    <row r="6" spans="1:12" s="70" customFormat="1" ht="6" customHeight="1">
      <c r="A6" s="31"/>
      <c r="B6" s="74"/>
      <c r="C6" s="76"/>
      <c r="D6" s="75"/>
      <c r="F6" s="79"/>
      <c r="G6" s="79"/>
      <c r="H6" s="79"/>
    </row>
    <row r="7" spans="1:12" s="24" customFormat="1" ht="22.2" customHeight="1">
      <c r="A7" s="68" t="s">
        <v>45</v>
      </c>
      <c r="B7" s="74">
        <v>12423</v>
      </c>
      <c r="C7" s="74">
        <v>9600</v>
      </c>
      <c r="D7" s="74">
        <v>2823</v>
      </c>
      <c r="F7" s="78"/>
      <c r="G7" s="78"/>
      <c r="H7" s="78"/>
      <c r="J7" s="7"/>
      <c r="K7" s="7"/>
      <c r="L7" s="7"/>
    </row>
    <row r="8" spans="1:12" s="24" customFormat="1" ht="22.2" customHeight="1">
      <c r="A8" s="68" t="s">
        <v>44</v>
      </c>
      <c r="B8" s="74">
        <v>4727</v>
      </c>
      <c r="C8" s="74">
        <v>2506</v>
      </c>
      <c r="D8" s="74">
        <v>2221</v>
      </c>
      <c r="F8" s="78"/>
      <c r="G8" s="78"/>
      <c r="H8" s="78"/>
      <c r="J8" s="7"/>
      <c r="K8" s="7"/>
      <c r="L8" s="7"/>
    </row>
    <row r="9" spans="1:12" s="24" customFormat="1" ht="22.2" customHeight="1">
      <c r="A9" s="69" t="s">
        <v>43</v>
      </c>
      <c r="B9" s="74">
        <v>53738</v>
      </c>
      <c r="C9" s="74">
        <v>33352</v>
      </c>
      <c r="D9" s="74">
        <v>20386</v>
      </c>
      <c r="F9" s="78"/>
      <c r="G9" s="78"/>
      <c r="H9" s="78"/>
      <c r="J9" s="7"/>
      <c r="K9" s="7"/>
      <c r="L9" s="7"/>
    </row>
    <row r="10" spans="1:12" s="24" customFormat="1" ht="22.2" customHeight="1">
      <c r="A10" s="68" t="s">
        <v>42</v>
      </c>
      <c r="B10" s="74">
        <v>97401</v>
      </c>
      <c r="C10" s="74">
        <v>56199</v>
      </c>
      <c r="D10" s="74">
        <v>41202</v>
      </c>
      <c r="F10" s="78"/>
      <c r="G10" s="78"/>
      <c r="H10" s="78"/>
      <c r="J10" s="7"/>
      <c r="K10" s="7"/>
      <c r="L10" s="7"/>
    </row>
    <row r="11" spans="1:12" s="24" customFormat="1" ht="22.2" customHeight="1">
      <c r="A11" s="68" t="s">
        <v>41</v>
      </c>
      <c r="B11" s="74">
        <v>129834</v>
      </c>
      <c r="C11" s="74">
        <v>83939</v>
      </c>
      <c r="D11" s="74">
        <v>45895</v>
      </c>
      <c r="F11" s="78"/>
      <c r="G11" s="78"/>
      <c r="H11" s="78"/>
      <c r="J11" s="7"/>
      <c r="K11" s="7"/>
      <c r="L11" s="7"/>
    </row>
    <row r="12" spans="1:12" ht="22.2" customHeight="1">
      <c r="A12" s="68" t="s">
        <v>40</v>
      </c>
      <c r="B12" s="74">
        <v>180068</v>
      </c>
      <c r="C12" s="74">
        <v>83570</v>
      </c>
      <c r="D12" s="74">
        <v>96498</v>
      </c>
      <c r="F12" s="78"/>
      <c r="G12" s="78"/>
      <c r="H12" s="78"/>
      <c r="J12" s="7"/>
      <c r="K12" s="7"/>
      <c r="L12" s="7"/>
    </row>
    <row r="13" spans="1:12" ht="22.2" customHeight="1">
      <c r="A13" s="68" t="s">
        <v>39</v>
      </c>
      <c r="B13" s="74">
        <v>601685</v>
      </c>
      <c r="C13" s="74">
        <v>349712</v>
      </c>
      <c r="D13" s="74">
        <v>251973</v>
      </c>
      <c r="F13" s="78"/>
      <c r="G13" s="78"/>
      <c r="H13" s="78"/>
      <c r="J13" s="7"/>
      <c r="K13" s="7"/>
      <c r="L13" s="7"/>
    </row>
    <row r="14" spans="1:12" ht="22.2" customHeight="1">
      <c r="A14" s="67" t="s">
        <v>38</v>
      </c>
      <c r="B14" s="74">
        <v>172673</v>
      </c>
      <c r="C14" s="74">
        <v>76677</v>
      </c>
      <c r="D14" s="74">
        <v>95996</v>
      </c>
      <c r="F14" s="78"/>
      <c r="G14" s="78"/>
      <c r="H14" s="78"/>
      <c r="J14" s="7"/>
      <c r="K14" s="7"/>
      <c r="L14" s="7"/>
    </row>
    <row r="15" spans="1:12" ht="21.6" customHeight="1">
      <c r="B15" s="83" t="s">
        <v>20</v>
      </c>
      <c r="C15" s="83"/>
      <c r="D15" s="83"/>
      <c r="F15" s="81"/>
      <c r="G15" s="81"/>
      <c r="H15" s="81"/>
    </row>
    <row r="16" spans="1:12" s="70" customFormat="1" ht="22.2" customHeight="1">
      <c r="A16" s="31" t="s">
        <v>3</v>
      </c>
      <c r="B16" s="73">
        <f>B5/$B$5*100</f>
        <v>100</v>
      </c>
      <c r="C16" s="73">
        <f>C5/$C$5*100</f>
        <v>100</v>
      </c>
      <c r="D16" s="73">
        <f>D5/$D$5*100</f>
        <v>100</v>
      </c>
      <c r="F16" s="38"/>
      <c r="G16" s="38"/>
      <c r="H16" s="38"/>
      <c r="I16" s="72"/>
      <c r="J16" s="72"/>
      <c r="K16" s="72"/>
    </row>
    <row r="17" spans="1:11" s="70" customFormat="1" ht="6.6" customHeight="1">
      <c r="A17" s="31"/>
      <c r="B17" s="71"/>
      <c r="C17" s="71"/>
      <c r="D17" s="71"/>
      <c r="F17" s="61"/>
      <c r="G17" s="61"/>
      <c r="H17" s="61"/>
    </row>
    <row r="18" spans="1:11" s="24" customFormat="1" ht="22.2" customHeight="1">
      <c r="A18" s="68" t="s">
        <v>45</v>
      </c>
      <c r="B18" s="66">
        <f>B7*100/$B$5</f>
        <v>0.99181748578299134</v>
      </c>
      <c r="C18" s="66">
        <f>C7*100/$C$5</f>
        <v>1.3801927956811466</v>
      </c>
      <c r="D18" s="66">
        <f t="shared" ref="D18:D23" si="0">D7*100/$D$5</f>
        <v>0.50682772166307</v>
      </c>
      <c r="F18" s="38"/>
      <c r="G18" s="38"/>
      <c r="H18" s="38"/>
      <c r="I18" s="65"/>
      <c r="J18" s="65"/>
      <c r="K18" s="65"/>
    </row>
    <row r="19" spans="1:11" s="24" customFormat="1" ht="22.2" customHeight="1">
      <c r="A19" s="68" t="s">
        <v>44</v>
      </c>
      <c r="B19" s="66">
        <f>B8*100/$B$5</f>
        <v>0.37739042544443369</v>
      </c>
      <c r="C19" s="66">
        <f>C8*100/$C$5-0.03</f>
        <v>0.33028782770593268</v>
      </c>
      <c r="D19" s="66">
        <f t="shared" si="0"/>
        <v>0.39874756281037138</v>
      </c>
      <c r="F19" s="38"/>
      <c r="G19" s="38"/>
      <c r="H19" s="38"/>
      <c r="I19" s="65"/>
      <c r="J19" s="65"/>
      <c r="K19" s="65"/>
    </row>
    <row r="20" spans="1:11" s="24" customFormat="1" ht="22.2" customHeight="1">
      <c r="A20" s="69" t="s">
        <v>43</v>
      </c>
      <c r="B20" s="66">
        <f>B9*100/$B$5</f>
        <v>4.290291238107252</v>
      </c>
      <c r="C20" s="66">
        <f t="shared" ref="C20:C25" si="1">C9*100/$C$5</f>
        <v>4.7950198043289172</v>
      </c>
      <c r="D20" s="66">
        <f t="shared" si="0"/>
        <v>3.6600035188888929</v>
      </c>
      <c r="F20" s="38"/>
      <c r="G20" s="38"/>
      <c r="H20" s="38"/>
      <c r="I20" s="65"/>
      <c r="J20" s="65"/>
      <c r="K20" s="65"/>
    </row>
    <row r="21" spans="1:11" s="24" customFormat="1" ht="22.2" customHeight="1">
      <c r="A21" s="68" t="s">
        <v>42</v>
      </c>
      <c r="B21" s="66">
        <f>B10*100/$B$5</f>
        <v>7.7762227266158845</v>
      </c>
      <c r="C21" s="66">
        <f t="shared" si="1"/>
        <v>8.0797348879671631</v>
      </c>
      <c r="D21" s="66">
        <f t="shared" si="0"/>
        <v>7.3972071512439994</v>
      </c>
      <c r="F21" s="38"/>
      <c r="G21" s="38"/>
      <c r="H21" s="38"/>
      <c r="I21" s="65"/>
      <c r="J21" s="65"/>
      <c r="K21" s="65"/>
    </row>
    <row r="22" spans="1:11" ht="22.2" customHeight="1">
      <c r="A22" s="68" t="s">
        <v>41</v>
      </c>
      <c r="B22" s="66">
        <f>B11*100/$B$5-0.03</f>
        <v>10.335582504157523</v>
      </c>
      <c r="C22" s="66">
        <f t="shared" si="1"/>
        <v>12.067916987154144</v>
      </c>
      <c r="D22" s="66">
        <f t="shared" si="0"/>
        <v>8.2397655989112994</v>
      </c>
      <c r="F22" s="38"/>
      <c r="G22" s="38"/>
      <c r="H22" s="38"/>
      <c r="I22" s="65"/>
      <c r="J22" s="65"/>
      <c r="K22" s="65"/>
    </row>
    <row r="23" spans="1:11" ht="22.2" customHeight="1">
      <c r="A23" s="68" t="s">
        <v>40</v>
      </c>
      <c r="B23" s="66">
        <f>B12*100/$B$5</f>
        <v>14.376124207516034</v>
      </c>
      <c r="C23" s="66">
        <f t="shared" si="1"/>
        <v>12.01486582657015</v>
      </c>
      <c r="D23" s="66">
        <f t="shared" si="0"/>
        <v>17.324782672703837</v>
      </c>
      <c r="F23" s="38"/>
      <c r="G23" s="38"/>
      <c r="H23" s="38"/>
      <c r="I23" s="65"/>
      <c r="J23" s="65"/>
      <c r="K23" s="65"/>
    </row>
    <row r="24" spans="1:11" ht="22.2" customHeight="1">
      <c r="A24" s="68" t="s">
        <v>39</v>
      </c>
      <c r="B24" s="66">
        <f>B13*100/$B$5</f>
        <v>48.036843269205434</v>
      </c>
      <c r="C24" s="66">
        <f t="shared" si="1"/>
        <v>50.278123225338042</v>
      </c>
      <c r="D24" s="66">
        <f>D13*100/$D$5+0.03</f>
        <v>45.268009745167809</v>
      </c>
      <c r="F24" s="38"/>
      <c r="G24" s="38"/>
      <c r="H24" s="38"/>
      <c r="I24" s="65"/>
      <c r="J24" s="65"/>
      <c r="K24" s="65"/>
    </row>
    <row r="25" spans="1:11" ht="22.2" customHeight="1">
      <c r="A25" s="67" t="s">
        <v>38</v>
      </c>
      <c r="B25" s="66">
        <f>B14*100/$B$5</f>
        <v>13.785728143170447</v>
      </c>
      <c r="C25" s="66">
        <f t="shared" si="1"/>
        <v>11.023858645254508</v>
      </c>
      <c r="D25" s="66">
        <f>D14*100/$D$5</f>
        <v>17.234656028610722</v>
      </c>
      <c r="F25" s="38"/>
      <c r="G25" s="38"/>
      <c r="H25" s="38"/>
      <c r="I25" s="65"/>
      <c r="J25" s="65"/>
      <c r="K25" s="65"/>
    </row>
    <row r="26" spans="1:11" ht="22.2" customHeight="1">
      <c r="A26" s="13"/>
      <c r="B26" s="13"/>
      <c r="C26" s="13"/>
      <c r="D26" s="13"/>
    </row>
    <row r="27" spans="1:11" ht="6.75" customHeight="1"/>
    <row r="28" spans="1:11" s="24" customFormat="1" ht="37.5" customHeight="1">
      <c r="A28" s="84" t="s">
        <v>37</v>
      </c>
      <c r="B28" s="84"/>
      <c r="D28" s="64"/>
    </row>
    <row r="29" spans="1:11" ht="17.25" customHeight="1">
      <c r="A29" s="12"/>
      <c r="C29" s="11"/>
      <c r="D29" s="11"/>
    </row>
    <row r="30" spans="1:11" ht="17.25" customHeight="1">
      <c r="B30" s="11"/>
      <c r="C30" s="11"/>
      <c r="D30" s="11"/>
    </row>
    <row r="31" spans="1:11" ht="17.25" customHeight="1">
      <c r="B31" s="11"/>
      <c r="C31" s="11"/>
      <c r="D31" s="11"/>
    </row>
    <row r="32" spans="1:11" ht="17.25" customHeight="1">
      <c r="B32" s="11"/>
      <c r="C32" s="11"/>
      <c r="D32" s="11"/>
    </row>
    <row r="33" spans="2:4" ht="17.25" customHeight="1">
      <c r="B33" s="11"/>
      <c r="C33" s="11"/>
      <c r="D33" s="11"/>
    </row>
    <row r="34" spans="2:4" ht="17.25" customHeight="1">
      <c r="B34" s="11"/>
      <c r="C34" s="11"/>
      <c r="D34" s="11"/>
    </row>
    <row r="35" spans="2:4" ht="17.25" customHeight="1">
      <c r="B35" s="11"/>
      <c r="C35" s="11"/>
      <c r="D35" s="11"/>
    </row>
    <row r="36" spans="2:4" ht="17.25" customHeight="1">
      <c r="B36" s="11"/>
      <c r="C36" s="11"/>
      <c r="D36" s="11"/>
    </row>
    <row r="37" spans="2:4" ht="17.25" customHeight="1">
      <c r="B37" s="11"/>
      <c r="C37" s="11"/>
      <c r="D37" s="11"/>
    </row>
    <row r="38" spans="2:4" ht="17.25" customHeight="1">
      <c r="B38" s="11"/>
      <c r="C38" s="11"/>
      <c r="D38" s="11"/>
    </row>
    <row r="39" spans="2:4" ht="17.25" customHeight="1">
      <c r="B39" s="11"/>
      <c r="C39" s="11"/>
      <c r="D39" s="11"/>
    </row>
    <row r="65535" ht="30.75" customHeight="1"/>
  </sheetData>
  <mergeCells count="3">
    <mergeCell ref="B4:D4"/>
    <mergeCell ref="B15:D15"/>
    <mergeCell ref="A28:B28"/>
  </mergeCells>
  <pageMargins left="0.9055118110236221" right="0" top="0.74803149606299213" bottom="0" header="0.31496062992125984" footer="0.31496062992125984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65535"/>
  <sheetViews>
    <sheetView workbookViewId="0">
      <selection activeCell="B5" sqref="B5:D14"/>
    </sheetView>
  </sheetViews>
  <sheetFormatPr defaultColWidth="9.125" defaultRowHeight="17.25" customHeight="1"/>
  <cols>
    <col min="1" max="1" width="32.625" style="9" customWidth="1"/>
    <col min="2" max="4" width="17.875" style="9" customWidth="1"/>
    <col min="5" max="16384" width="9.125" style="9"/>
  </cols>
  <sheetData>
    <row r="1" spans="1:4" s="34" customFormat="1" ht="36.75" customHeight="1">
      <c r="A1" s="34" t="s">
        <v>48</v>
      </c>
      <c r="B1" s="59"/>
      <c r="C1" s="59"/>
      <c r="D1" s="59"/>
    </row>
    <row r="3" spans="1:4" s="10" customFormat="1" ht="30.75" customHeight="1">
      <c r="A3" s="33" t="s">
        <v>46</v>
      </c>
      <c r="B3" s="32" t="s">
        <v>0</v>
      </c>
      <c r="C3" s="32" t="s">
        <v>26</v>
      </c>
      <c r="D3" s="32" t="s">
        <v>25</v>
      </c>
    </row>
    <row r="4" spans="1:4" s="10" customFormat="1" ht="30.75" customHeight="1">
      <c r="A4" s="22"/>
      <c r="B4" s="82" t="s">
        <v>24</v>
      </c>
      <c r="C4" s="82"/>
      <c r="D4" s="82"/>
    </row>
    <row r="5" spans="1:4" s="70" customFormat="1" ht="30.75" customHeight="1">
      <c r="A5" s="31" t="s">
        <v>3</v>
      </c>
      <c r="B5" s="75">
        <v>1252549</v>
      </c>
      <c r="C5" s="75">
        <v>695555</v>
      </c>
      <c r="D5" s="75">
        <v>556994</v>
      </c>
    </row>
    <row r="6" spans="1:4" s="70" customFormat="1" ht="6" customHeight="1">
      <c r="A6" s="31"/>
      <c r="B6" s="74"/>
      <c r="C6" s="76"/>
      <c r="D6" s="75"/>
    </row>
    <row r="7" spans="1:4" s="24" customFormat="1" ht="28.8" customHeight="1">
      <c r="A7" s="68" t="s">
        <v>45</v>
      </c>
      <c r="B7" s="74">
        <v>12423</v>
      </c>
      <c r="C7" s="74">
        <v>9600</v>
      </c>
      <c r="D7" s="74">
        <v>2823</v>
      </c>
    </row>
    <row r="8" spans="1:4" s="24" customFormat="1" ht="28.8" customHeight="1">
      <c r="A8" s="68" t="s">
        <v>44</v>
      </c>
      <c r="B8" s="74">
        <v>4727</v>
      </c>
      <c r="C8" s="74">
        <v>2506</v>
      </c>
      <c r="D8" s="74">
        <v>2221</v>
      </c>
    </row>
    <row r="9" spans="1:4" s="24" customFormat="1" ht="28.8" customHeight="1">
      <c r="A9" s="69" t="s">
        <v>43</v>
      </c>
      <c r="B9" s="74">
        <v>53738</v>
      </c>
      <c r="C9" s="74">
        <v>33352</v>
      </c>
      <c r="D9" s="74">
        <v>20386</v>
      </c>
    </row>
    <row r="10" spans="1:4" s="24" customFormat="1" ht="28.8" customHeight="1">
      <c r="A10" s="68" t="s">
        <v>42</v>
      </c>
      <c r="B10" s="74">
        <v>97401</v>
      </c>
      <c r="C10" s="74">
        <v>56199</v>
      </c>
      <c r="D10" s="74">
        <v>41202</v>
      </c>
    </row>
    <row r="11" spans="1:4" s="24" customFormat="1" ht="28.8" customHeight="1">
      <c r="A11" s="68" t="s">
        <v>41</v>
      </c>
      <c r="B11" s="74">
        <v>129834</v>
      </c>
      <c r="C11" s="74">
        <v>83939</v>
      </c>
      <c r="D11" s="74">
        <v>45895</v>
      </c>
    </row>
    <row r="12" spans="1:4" ht="28.8" customHeight="1">
      <c r="A12" s="68" t="s">
        <v>40</v>
      </c>
      <c r="B12" s="74">
        <v>180068</v>
      </c>
      <c r="C12" s="74">
        <v>83570</v>
      </c>
      <c r="D12" s="74">
        <v>96498</v>
      </c>
    </row>
    <row r="13" spans="1:4" ht="28.8" customHeight="1">
      <c r="A13" s="68" t="s">
        <v>39</v>
      </c>
      <c r="B13" s="74">
        <v>601685</v>
      </c>
      <c r="C13" s="74">
        <v>349712</v>
      </c>
      <c r="D13" s="74">
        <v>251973</v>
      </c>
    </row>
    <row r="14" spans="1:4" ht="28.8" customHeight="1">
      <c r="A14" s="67" t="s">
        <v>38</v>
      </c>
      <c r="B14" s="74">
        <v>172673</v>
      </c>
      <c r="C14" s="74">
        <v>76677</v>
      </c>
      <c r="D14" s="74">
        <v>95996</v>
      </c>
    </row>
    <row r="15" spans="1:4" ht="25.5" customHeight="1">
      <c r="B15" s="83" t="s">
        <v>20</v>
      </c>
      <c r="C15" s="83"/>
      <c r="D15" s="83"/>
    </row>
    <row r="16" spans="1:4" s="70" customFormat="1" ht="30.75" customHeight="1">
      <c r="A16" s="31" t="s">
        <v>3</v>
      </c>
      <c r="B16" s="73">
        <f>B5/$B$5*100</f>
        <v>100</v>
      </c>
      <c r="C16" s="73">
        <f>C5/$C$5*100</f>
        <v>100</v>
      </c>
      <c r="D16" s="73">
        <f>D5/$D$5*100</f>
        <v>100</v>
      </c>
    </row>
    <row r="17" spans="1:4" s="70" customFormat="1" ht="6" customHeight="1">
      <c r="A17" s="31"/>
      <c r="B17" s="71"/>
      <c r="C17" s="71"/>
      <c r="D17" s="71"/>
    </row>
    <row r="18" spans="1:4" s="24" customFormat="1" ht="30.75" customHeight="1">
      <c r="A18" s="68" t="s">
        <v>45</v>
      </c>
      <c r="B18" s="66">
        <f>B7*100/$B$5</f>
        <v>0.99181748578299134</v>
      </c>
      <c r="C18" s="66">
        <f>C7*100/$C$5</f>
        <v>1.3801927956811466</v>
      </c>
      <c r="D18" s="66">
        <f t="shared" ref="D18:D23" si="0">D7*100/$D$5</f>
        <v>0.50682772166307</v>
      </c>
    </row>
    <row r="19" spans="1:4" s="24" customFormat="1" ht="30.75" customHeight="1">
      <c r="A19" s="68" t="s">
        <v>44</v>
      </c>
      <c r="B19" s="66">
        <f>B8*100/$B$5</f>
        <v>0.37739042544443369</v>
      </c>
      <c r="C19" s="66">
        <f>C8*100/$C$5-0.03</f>
        <v>0.33028782770593268</v>
      </c>
      <c r="D19" s="66">
        <f t="shared" si="0"/>
        <v>0.39874756281037138</v>
      </c>
    </row>
    <row r="20" spans="1:4" s="24" customFormat="1" ht="30.75" customHeight="1">
      <c r="A20" s="69" t="s">
        <v>43</v>
      </c>
      <c r="B20" s="66">
        <f>B9*100/$B$5</f>
        <v>4.290291238107252</v>
      </c>
      <c r="C20" s="66">
        <f t="shared" ref="C20:C25" si="1">C9*100/$C$5</f>
        <v>4.7950198043289172</v>
      </c>
      <c r="D20" s="66">
        <f t="shared" si="0"/>
        <v>3.6600035188888929</v>
      </c>
    </row>
    <row r="21" spans="1:4" s="24" customFormat="1" ht="30.75" customHeight="1">
      <c r="A21" s="68" t="s">
        <v>42</v>
      </c>
      <c r="B21" s="66">
        <f>B10*100/$B$5</f>
        <v>7.7762227266158845</v>
      </c>
      <c r="C21" s="66">
        <f t="shared" si="1"/>
        <v>8.0797348879671631</v>
      </c>
      <c r="D21" s="66">
        <f t="shared" si="0"/>
        <v>7.3972071512439994</v>
      </c>
    </row>
    <row r="22" spans="1:4" ht="30.75" customHeight="1">
      <c r="A22" s="68" t="s">
        <v>41</v>
      </c>
      <c r="B22" s="66">
        <f>B11*100/$B$5-0.03</f>
        <v>10.335582504157523</v>
      </c>
      <c r="C22" s="66">
        <f t="shared" si="1"/>
        <v>12.067916987154144</v>
      </c>
      <c r="D22" s="66">
        <f t="shared" si="0"/>
        <v>8.2397655989112994</v>
      </c>
    </row>
    <row r="23" spans="1:4" ht="30.75" customHeight="1">
      <c r="A23" s="68" t="s">
        <v>40</v>
      </c>
      <c r="B23" s="66">
        <f>B12*100/$B$5</f>
        <v>14.376124207516034</v>
      </c>
      <c r="C23" s="66">
        <f t="shared" si="1"/>
        <v>12.01486582657015</v>
      </c>
      <c r="D23" s="66">
        <f t="shared" si="0"/>
        <v>17.324782672703837</v>
      </c>
    </row>
    <row r="24" spans="1:4" ht="30.75" customHeight="1">
      <c r="A24" s="68" t="s">
        <v>39</v>
      </c>
      <c r="B24" s="66">
        <f>B13*100/$B$5</f>
        <v>48.036843269205434</v>
      </c>
      <c r="C24" s="66">
        <f t="shared" si="1"/>
        <v>50.278123225338042</v>
      </c>
      <c r="D24" s="66">
        <f>D13*100/$D$5+0.03</f>
        <v>45.268009745167809</v>
      </c>
    </row>
    <row r="25" spans="1:4" ht="30.75" customHeight="1">
      <c r="A25" s="67" t="s">
        <v>38</v>
      </c>
      <c r="B25" s="66">
        <f>B14*100/$B$5</f>
        <v>13.785728143170447</v>
      </c>
      <c r="C25" s="66">
        <f t="shared" si="1"/>
        <v>11.023858645254508</v>
      </c>
      <c r="D25" s="66">
        <f>D14*100/$D$5</f>
        <v>17.234656028610722</v>
      </c>
    </row>
    <row r="26" spans="1:4" ht="5.25" customHeight="1">
      <c r="A26" s="13"/>
      <c r="B26" s="13"/>
      <c r="C26" s="13"/>
      <c r="D26" s="13"/>
    </row>
    <row r="27" spans="1:4" ht="6.75" customHeight="1"/>
    <row r="28" spans="1:4" s="24" customFormat="1" ht="37.5" customHeight="1">
      <c r="A28" s="84" t="s">
        <v>37</v>
      </c>
      <c r="B28" s="84"/>
      <c r="D28" s="64"/>
    </row>
    <row r="29" spans="1:4" ht="17.25" customHeight="1">
      <c r="A29" s="12"/>
      <c r="C29" s="11"/>
      <c r="D29" s="11"/>
    </row>
    <row r="30" spans="1:4" ht="17.25" customHeight="1">
      <c r="B30" s="11"/>
      <c r="C30" s="11"/>
      <c r="D30" s="11"/>
    </row>
    <row r="31" spans="1:4" ht="17.25" customHeight="1">
      <c r="B31" s="11"/>
      <c r="C31" s="11"/>
      <c r="D31" s="11"/>
    </row>
    <row r="32" spans="1:4" ht="17.25" customHeight="1">
      <c r="B32" s="11"/>
      <c r="C32" s="11"/>
      <c r="D32" s="11"/>
    </row>
    <row r="33" spans="2:4" ht="17.25" customHeight="1">
      <c r="B33" s="11"/>
      <c r="C33" s="11"/>
      <c r="D33" s="11"/>
    </row>
    <row r="34" spans="2:4" ht="17.25" customHeight="1">
      <c r="B34" s="11"/>
      <c r="C34" s="11"/>
      <c r="D34" s="11"/>
    </row>
    <row r="35" spans="2:4" ht="17.25" customHeight="1">
      <c r="B35" s="11"/>
      <c r="C35" s="11"/>
      <c r="D35" s="11"/>
    </row>
    <row r="36" spans="2:4" ht="17.25" customHeight="1">
      <c r="B36" s="11"/>
      <c r="C36" s="11"/>
      <c r="D36" s="11"/>
    </row>
    <row r="37" spans="2:4" ht="17.25" customHeight="1">
      <c r="B37" s="11"/>
      <c r="C37" s="11"/>
      <c r="D37" s="11"/>
    </row>
    <row r="38" spans="2:4" ht="17.25" customHeight="1">
      <c r="B38" s="11"/>
      <c r="C38" s="11"/>
      <c r="D38" s="11"/>
    </row>
    <row r="39" spans="2:4" ht="17.25" customHeight="1">
      <c r="B39" s="11"/>
      <c r="C39" s="11"/>
      <c r="D39" s="11"/>
    </row>
    <row r="65535" ht="30.75" customHeight="1"/>
  </sheetData>
  <mergeCells count="3">
    <mergeCell ref="B4:D4"/>
    <mergeCell ref="B15:D15"/>
    <mergeCell ref="A28:B28"/>
  </mergeCells>
  <pageMargins left="0.7" right="0.7" top="0.75" bottom="0.75" header="0.3" footer="0.3"/>
  <pageSetup paperSize="9" orientation="portrait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65536"/>
  <sheetViews>
    <sheetView zoomScale="70" zoomScaleNormal="70" workbookViewId="0">
      <selection activeCell="B5" sqref="B5:D19"/>
    </sheetView>
  </sheetViews>
  <sheetFormatPr defaultColWidth="9.125" defaultRowHeight="5.25" customHeight="1"/>
  <cols>
    <col min="1" max="1" width="30.25" style="10" customWidth="1"/>
    <col min="2" max="4" width="17.625" style="9" customWidth="1"/>
    <col min="5" max="5" width="17.75" style="9" customWidth="1"/>
    <col min="6" max="16384" width="9.125" style="9"/>
  </cols>
  <sheetData>
    <row r="1" spans="1:8" s="34" customFormat="1" ht="26.25" customHeight="1">
      <c r="A1" s="34" t="s">
        <v>36</v>
      </c>
      <c r="B1" s="9"/>
      <c r="C1" s="9"/>
      <c r="D1" s="9"/>
    </row>
    <row r="3" spans="1:8" s="10" customFormat="1" ht="26.25" customHeight="1">
      <c r="A3" s="33" t="s">
        <v>27</v>
      </c>
      <c r="B3" s="32" t="s">
        <v>0</v>
      </c>
      <c r="C3" s="32" t="s">
        <v>26</v>
      </c>
      <c r="D3" s="32" t="s">
        <v>25</v>
      </c>
    </row>
    <row r="4" spans="1:8" s="10" customFormat="1" ht="21.75" customHeight="1">
      <c r="B4" s="85" t="s">
        <v>24</v>
      </c>
      <c r="C4" s="85"/>
      <c r="D4" s="85"/>
    </row>
    <row r="5" spans="1:8" s="24" customFormat="1" ht="21" customHeight="1">
      <c r="A5" s="31" t="s">
        <v>3</v>
      </c>
      <c r="B5" s="30">
        <v>1252549</v>
      </c>
      <c r="C5" s="30">
        <v>695555</v>
      </c>
      <c r="D5" s="30">
        <v>556994</v>
      </c>
      <c r="E5" s="45"/>
      <c r="F5" s="45"/>
      <c r="G5" s="45"/>
    </row>
    <row r="6" spans="1:8" s="24" customFormat="1" ht="18.75" customHeight="1">
      <c r="A6" s="31"/>
      <c r="B6" s="30"/>
      <c r="C6" s="29"/>
      <c r="D6" s="28"/>
    </row>
    <row r="7" spans="1:8" s="24" customFormat="1" ht="20.25" customHeight="1">
      <c r="A7" s="20" t="s">
        <v>19</v>
      </c>
      <c r="B7" s="25">
        <v>12897</v>
      </c>
      <c r="C7" s="25">
        <v>3277</v>
      </c>
      <c r="D7" s="25">
        <v>9620</v>
      </c>
      <c r="E7" s="45"/>
      <c r="F7" s="45"/>
      <c r="G7" s="45"/>
    </row>
    <row r="8" spans="1:8" s="24" customFormat="1" ht="20.25" customHeight="1">
      <c r="A8" s="9" t="s">
        <v>18</v>
      </c>
      <c r="B8" s="25">
        <v>319736</v>
      </c>
      <c r="C8" s="25">
        <v>191035</v>
      </c>
      <c r="D8" s="25">
        <v>128701</v>
      </c>
      <c r="E8" s="45"/>
      <c r="F8" s="45"/>
      <c r="G8" s="45"/>
    </row>
    <row r="9" spans="1:8" s="24" customFormat="1" ht="20.25" customHeight="1">
      <c r="A9" s="19" t="s">
        <v>17</v>
      </c>
      <c r="B9" s="25">
        <v>303736</v>
      </c>
      <c r="C9" s="25">
        <v>193695</v>
      </c>
      <c r="D9" s="25">
        <v>110041</v>
      </c>
      <c r="E9" s="45"/>
      <c r="F9" s="45"/>
      <c r="G9" s="45"/>
    </row>
    <row r="10" spans="1:8" s="24" customFormat="1" ht="20.25" customHeight="1">
      <c r="A10" s="19" t="s">
        <v>16</v>
      </c>
      <c r="B10" s="25">
        <v>182053</v>
      </c>
      <c r="C10" s="25">
        <v>110076</v>
      </c>
      <c r="D10" s="25">
        <v>71977</v>
      </c>
      <c r="E10" s="45"/>
      <c r="F10" s="45"/>
      <c r="G10" s="45"/>
    </row>
    <row r="11" spans="1:8" ht="20.25" customHeight="1">
      <c r="A11" s="9" t="s">
        <v>15</v>
      </c>
      <c r="B11" s="25">
        <v>253329</v>
      </c>
      <c r="C11" s="25">
        <v>119085</v>
      </c>
      <c r="D11" s="25">
        <v>134244</v>
      </c>
      <c r="H11" s="24"/>
    </row>
    <row r="12" spans="1:8" ht="20.25" customHeight="1">
      <c r="A12" s="16" t="s">
        <v>23</v>
      </c>
      <c r="B12" s="25">
        <v>206670</v>
      </c>
      <c r="C12" s="25">
        <v>89813</v>
      </c>
      <c r="D12" s="25">
        <v>116857</v>
      </c>
      <c r="E12" s="45"/>
      <c r="F12" s="45"/>
      <c r="G12" s="45"/>
      <c r="H12" s="24"/>
    </row>
    <row r="13" spans="1:8" ht="20.25" customHeight="1">
      <c r="A13" s="16" t="s">
        <v>22</v>
      </c>
      <c r="B13" s="25">
        <v>46659</v>
      </c>
      <c r="C13" s="25">
        <v>29272</v>
      </c>
      <c r="D13" s="25">
        <v>17387</v>
      </c>
      <c r="E13" s="45"/>
      <c r="F13" s="45"/>
      <c r="G13" s="45"/>
      <c r="H13" s="24"/>
    </row>
    <row r="14" spans="1:8" ht="20.25" customHeight="1">
      <c r="A14" s="18" t="s">
        <v>21</v>
      </c>
      <c r="B14" s="25" t="s">
        <v>5</v>
      </c>
      <c r="C14" s="25" t="s">
        <v>5</v>
      </c>
      <c r="D14" s="26" t="s">
        <v>5</v>
      </c>
      <c r="E14" s="2"/>
      <c r="F14" s="2"/>
      <c r="G14" s="2"/>
      <c r="H14" s="24"/>
    </row>
    <row r="15" spans="1:8" ht="20.25" customHeight="1">
      <c r="A15" s="9" t="s">
        <v>11</v>
      </c>
      <c r="B15" s="25">
        <v>180798</v>
      </c>
      <c r="C15" s="25">
        <v>78387</v>
      </c>
      <c r="D15" s="25">
        <v>102411</v>
      </c>
      <c r="H15" s="24"/>
    </row>
    <row r="16" spans="1:8" s="24" customFormat="1" ht="20.25" customHeight="1">
      <c r="A16" s="18" t="s">
        <v>10</v>
      </c>
      <c r="B16" s="25">
        <v>101535</v>
      </c>
      <c r="C16" s="25">
        <v>36382</v>
      </c>
      <c r="D16" s="25">
        <v>65153</v>
      </c>
      <c r="E16" s="45"/>
      <c r="F16" s="45"/>
      <c r="G16" s="45"/>
    </row>
    <row r="17" spans="1:8" s="24" customFormat="1" ht="20.25" customHeight="1">
      <c r="A17" s="18" t="s">
        <v>9</v>
      </c>
      <c r="B17" s="25">
        <v>62108</v>
      </c>
      <c r="C17" s="25">
        <v>36463</v>
      </c>
      <c r="D17" s="25">
        <v>25645</v>
      </c>
      <c r="E17" s="45"/>
      <c r="F17" s="45"/>
      <c r="G17" s="45"/>
    </row>
    <row r="18" spans="1:8" s="24" customFormat="1" ht="20.25" customHeight="1">
      <c r="A18" s="18" t="s">
        <v>8</v>
      </c>
      <c r="B18" s="25">
        <v>17155</v>
      </c>
      <c r="C18" s="25">
        <v>5542</v>
      </c>
      <c r="D18" s="25">
        <v>11613</v>
      </c>
      <c r="E18" s="45"/>
      <c r="F18" s="45"/>
      <c r="G18" s="45"/>
    </row>
    <row r="19" spans="1:8" s="24" customFormat="1" ht="20.25" customHeight="1">
      <c r="A19" s="16" t="s">
        <v>7</v>
      </c>
      <c r="B19" s="27" t="s">
        <v>5</v>
      </c>
      <c r="C19" s="26" t="s">
        <v>5</v>
      </c>
      <c r="D19" s="26" t="s">
        <v>5</v>
      </c>
      <c r="E19" s="2"/>
      <c r="F19" s="2"/>
      <c r="G19" s="2"/>
    </row>
    <row r="20" spans="1:8" s="24" customFormat="1" ht="20.25" customHeight="1">
      <c r="A20" s="16" t="s">
        <v>6</v>
      </c>
      <c r="B20" s="25" t="s">
        <v>5</v>
      </c>
      <c r="C20" s="25" t="s">
        <v>5</v>
      </c>
      <c r="D20" s="25" t="s">
        <v>5</v>
      </c>
      <c r="E20" s="2"/>
      <c r="F20" s="2"/>
      <c r="G20" s="2"/>
    </row>
    <row r="21" spans="1:8" ht="21.6" customHeight="1">
      <c r="A21" s="9"/>
      <c r="B21" s="83" t="s">
        <v>20</v>
      </c>
      <c r="C21" s="83"/>
      <c r="D21" s="83"/>
    </row>
    <row r="22" spans="1:8" ht="21" customHeight="1">
      <c r="A22" s="22" t="s">
        <v>3</v>
      </c>
      <c r="B22" s="23">
        <f>B5/$B$5*100</f>
        <v>100</v>
      </c>
      <c r="C22" s="23">
        <f>C5/$C$5*100</f>
        <v>100</v>
      </c>
      <c r="D22" s="23">
        <f>D5/$D$5*100</f>
        <v>100</v>
      </c>
      <c r="E22" s="60"/>
      <c r="F22" s="60"/>
      <c r="G22" s="60"/>
      <c r="H22" s="60"/>
    </row>
    <row r="23" spans="1:8" ht="4.2" customHeight="1">
      <c r="A23" s="22"/>
      <c r="B23" s="21"/>
      <c r="C23" s="21"/>
      <c r="D23" s="21"/>
      <c r="E23" s="61"/>
      <c r="F23" s="61"/>
      <c r="G23" s="61"/>
    </row>
    <row r="24" spans="1:8" ht="20.25" customHeight="1">
      <c r="A24" s="20" t="s">
        <v>19</v>
      </c>
      <c r="B24" s="14">
        <f>B7*100/$B$5</f>
        <v>1.0296603166822216</v>
      </c>
      <c r="C24" s="14">
        <f t="shared" ref="C24:C30" si="0">C7*100/$C$5</f>
        <v>0.47113456160907474</v>
      </c>
      <c r="D24" s="14">
        <f t="shared" ref="D24:D30" si="1">D7*100/$D$5</f>
        <v>1.7271281198720274</v>
      </c>
      <c r="E24" s="62"/>
      <c r="F24" s="62"/>
      <c r="G24" s="62"/>
    </row>
    <row r="25" spans="1:8" ht="20.25" customHeight="1">
      <c r="A25" s="9" t="s">
        <v>18</v>
      </c>
      <c r="B25" s="14">
        <f>B8*100/$B$5</f>
        <v>25.5268256970386</v>
      </c>
      <c r="C25" s="14">
        <f t="shared" si="0"/>
        <v>27.465117783640402</v>
      </c>
      <c r="D25" s="14">
        <f t="shared" si="1"/>
        <v>23.106353030732826</v>
      </c>
      <c r="E25" s="62"/>
      <c r="F25" s="62"/>
      <c r="G25" s="62"/>
    </row>
    <row r="26" spans="1:8" ht="20.25" customHeight="1">
      <c r="A26" s="19" t="s">
        <v>17</v>
      </c>
      <c r="B26" s="14">
        <f>B9*100/$B$5+0.01</f>
        <v>24.259430561199604</v>
      </c>
      <c r="C26" s="14">
        <f t="shared" si="0"/>
        <v>27.847546204110387</v>
      </c>
      <c r="D26" s="14">
        <f t="shared" si="1"/>
        <v>19.756227176594361</v>
      </c>
      <c r="E26" s="62"/>
      <c r="F26" s="62"/>
      <c r="G26" s="62"/>
    </row>
    <row r="27" spans="1:8" ht="20.25" customHeight="1">
      <c r="A27" s="19" t="s">
        <v>16</v>
      </c>
      <c r="B27" s="14">
        <f>B10*100/$B$5</f>
        <v>14.534601041556058</v>
      </c>
      <c r="C27" s="14">
        <f t="shared" si="0"/>
        <v>15.825635643478948</v>
      </c>
      <c r="D27" s="14">
        <f t="shared" si="1"/>
        <v>12.922401318506124</v>
      </c>
      <c r="E27" s="62"/>
      <c r="F27" s="62"/>
      <c r="G27" s="62"/>
    </row>
    <row r="28" spans="1:8" ht="20.25" customHeight="1">
      <c r="A28" s="9" t="s">
        <v>15</v>
      </c>
      <c r="B28" s="14">
        <f>B11*100/$B$5</f>
        <v>20.22507702293483</v>
      </c>
      <c r="C28" s="14">
        <f t="shared" si="0"/>
        <v>17.120860320175975</v>
      </c>
      <c r="D28" s="14">
        <f t="shared" si="1"/>
        <v>24.101516353856596</v>
      </c>
      <c r="E28" s="62"/>
      <c r="F28" s="62"/>
      <c r="G28" s="62"/>
    </row>
    <row r="29" spans="1:8" ht="20.25" customHeight="1">
      <c r="A29" s="16" t="s">
        <v>14</v>
      </c>
      <c r="B29" s="14">
        <f>B12*100/$B$5</f>
        <v>16.499953295240346</v>
      </c>
      <c r="C29" s="14">
        <f t="shared" si="0"/>
        <v>12.912422454011544</v>
      </c>
      <c r="D29" s="14">
        <f t="shared" si="1"/>
        <v>20.97993874260764</v>
      </c>
      <c r="E29" s="62"/>
      <c r="F29" s="62"/>
      <c r="G29" s="62"/>
    </row>
    <row r="30" spans="1:8" ht="20.25" customHeight="1">
      <c r="A30" s="16" t="s">
        <v>13</v>
      </c>
      <c r="B30" s="14">
        <f>B13*100/$B$5</f>
        <v>3.7251237276944855</v>
      </c>
      <c r="C30" s="14">
        <f t="shared" si="0"/>
        <v>4.2084378661644299</v>
      </c>
      <c r="D30" s="14">
        <f t="shared" si="1"/>
        <v>3.1215776112489544</v>
      </c>
      <c r="E30" s="62"/>
      <c r="F30" s="62"/>
      <c r="G30" s="62"/>
    </row>
    <row r="31" spans="1:8" ht="20.25" customHeight="1">
      <c r="A31" s="18" t="s">
        <v>12</v>
      </c>
      <c r="B31" s="14" t="s">
        <v>5</v>
      </c>
      <c r="C31" s="14" t="s">
        <v>5</v>
      </c>
      <c r="D31" s="14" t="s">
        <v>5</v>
      </c>
      <c r="E31" s="62"/>
      <c r="F31" s="62"/>
      <c r="G31" s="62"/>
    </row>
    <row r="32" spans="1:8" ht="20.25" customHeight="1">
      <c r="A32" s="9" t="s">
        <v>11</v>
      </c>
      <c r="B32" s="14">
        <f>B15*100/$B$5+0.03</f>
        <v>14.464405360588687</v>
      </c>
      <c r="C32" s="14">
        <f>C15*100/$C$5</f>
        <v>11.269705486985213</v>
      </c>
      <c r="D32" s="14">
        <f>D15*100/$D$5</f>
        <v>18.386374000438067</v>
      </c>
      <c r="E32" s="62"/>
      <c r="F32" s="62"/>
      <c r="G32" s="62"/>
    </row>
    <row r="33" spans="1:7" ht="20.25" customHeight="1">
      <c r="A33" s="18" t="s">
        <v>10</v>
      </c>
      <c r="B33" s="14">
        <f>B16*100/$B$5</f>
        <v>8.1062696948382857</v>
      </c>
      <c r="C33" s="14">
        <f>C16*100/$C$5</f>
        <v>5.2306431554657795</v>
      </c>
      <c r="D33" s="14">
        <f>D16*100/$D$5</f>
        <v>11.697253471312079</v>
      </c>
      <c r="E33" s="62"/>
      <c r="F33" s="62"/>
      <c r="G33" s="62"/>
    </row>
    <row r="34" spans="1:7" ht="20.25" customHeight="1">
      <c r="A34" s="18" t="s">
        <v>9</v>
      </c>
      <c r="B34" s="14">
        <f>B17*100/$B$5</f>
        <v>4.9585285685430271</v>
      </c>
      <c r="C34" s="14">
        <f>C17*100/$C$5</f>
        <v>5.2422885321793391</v>
      </c>
      <c r="D34" s="14">
        <f>D17*100/$D$5</f>
        <v>4.6041788600954412</v>
      </c>
      <c r="E34" s="62"/>
      <c r="F34" s="62"/>
      <c r="G34" s="62"/>
    </row>
    <row r="35" spans="1:7" ht="20.25" customHeight="1">
      <c r="A35" s="18" t="s">
        <v>8</v>
      </c>
      <c r="B35" s="14">
        <f>B18*100/$B$5</f>
        <v>1.3696070972073746</v>
      </c>
      <c r="C35" s="14">
        <f>C18*100/$C$5</f>
        <v>0.79677379934009529</v>
      </c>
      <c r="D35" s="14">
        <f>D18*100/$D$5</f>
        <v>2.0849416690305462</v>
      </c>
      <c r="E35" s="17"/>
      <c r="F35" s="17"/>
      <c r="G35" s="17"/>
    </row>
    <row r="36" spans="1:7" ht="20.25" customHeight="1">
      <c r="A36" s="16" t="s">
        <v>7</v>
      </c>
      <c r="B36" s="15" t="s">
        <v>5</v>
      </c>
      <c r="C36" s="14" t="s">
        <v>5</v>
      </c>
      <c r="D36" s="14" t="s">
        <v>5</v>
      </c>
    </row>
    <row r="37" spans="1:7" ht="20.25" customHeight="1">
      <c r="A37" s="16" t="s">
        <v>6</v>
      </c>
      <c r="B37" s="15" t="s">
        <v>5</v>
      </c>
      <c r="C37" s="14" t="s">
        <v>5</v>
      </c>
      <c r="D37" s="14" t="s">
        <v>5</v>
      </c>
    </row>
    <row r="38" spans="1:7" ht="20.25" customHeight="1">
      <c r="A38" s="13"/>
      <c r="B38" s="13"/>
      <c r="C38" s="13"/>
      <c r="D38" s="13"/>
    </row>
    <row r="39" spans="1:7" ht="15" customHeight="1"/>
    <row r="40" spans="1:7" ht="31.2" customHeight="1">
      <c r="A40" s="12" t="s">
        <v>4</v>
      </c>
      <c r="B40" s="11"/>
      <c r="C40" s="11"/>
      <c r="D40" s="11"/>
    </row>
    <row r="41" spans="1:7" ht="15" customHeight="1">
      <c r="B41" s="11"/>
      <c r="C41" s="11"/>
      <c r="D41" s="11"/>
    </row>
    <row r="42" spans="1:7" ht="15" customHeight="1">
      <c r="B42" s="11"/>
      <c r="C42" s="11"/>
      <c r="D42" s="11"/>
    </row>
    <row r="43" spans="1:7" ht="15" customHeight="1">
      <c r="B43" s="11"/>
      <c r="C43" s="11"/>
      <c r="D43" s="11"/>
    </row>
    <row r="44" spans="1:7" ht="15" customHeight="1">
      <c r="B44" s="11"/>
      <c r="C44" s="11"/>
      <c r="D44" s="11"/>
    </row>
    <row r="45" spans="1:7" ht="15" customHeight="1">
      <c r="B45" s="11"/>
      <c r="C45" s="11"/>
      <c r="D45" s="11"/>
    </row>
    <row r="46" spans="1:7" ht="15" customHeight="1">
      <c r="B46" s="11"/>
      <c r="C46" s="11"/>
      <c r="D46" s="11"/>
    </row>
    <row r="47" spans="1:7" ht="15" customHeight="1">
      <c r="B47" s="11"/>
      <c r="C47" s="11"/>
      <c r="D47" s="11"/>
    </row>
    <row r="48" spans="1:7" ht="15" customHeight="1">
      <c r="B48" s="11"/>
      <c r="C48" s="11"/>
      <c r="D48" s="11"/>
    </row>
    <row r="49" spans="2:4" s="9" customFormat="1" ht="15" customHeight="1">
      <c r="B49" s="11"/>
      <c r="C49" s="11"/>
      <c r="D49" s="11"/>
    </row>
    <row r="50" spans="2:4" s="9" customFormat="1" ht="15" customHeight="1">
      <c r="B50" s="11"/>
      <c r="C50" s="11"/>
      <c r="D50" s="11"/>
    </row>
    <row r="51" spans="2:4" s="9" customFormat="1" ht="15" customHeight="1">
      <c r="B51" s="11"/>
      <c r="C51" s="11"/>
      <c r="D51" s="11"/>
    </row>
    <row r="52" spans="2:4" s="9" customFormat="1" ht="15" customHeight="1">
      <c r="B52" s="11"/>
      <c r="C52" s="11"/>
      <c r="D52" s="11"/>
    </row>
    <row r="53" spans="2:4" s="9" customFormat="1" ht="15" customHeight="1">
      <c r="B53" s="11"/>
      <c r="C53" s="11"/>
      <c r="D53" s="11"/>
    </row>
    <row r="54" spans="2:4" s="9" customFormat="1" ht="15" customHeight="1">
      <c r="B54" s="11"/>
      <c r="C54" s="11"/>
      <c r="D54" s="11"/>
    </row>
    <row r="55" spans="2:4" s="9" customFormat="1" ht="15" customHeight="1">
      <c r="B55" s="11"/>
      <c r="C55" s="11"/>
      <c r="D55" s="11"/>
    </row>
    <row r="56" spans="2:4" s="9" customFormat="1" ht="15" customHeight="1">
      <c r="B56" s="11"/>
      <c r="C56" s="11"/>
      <c r="D56" s="11"/>
    </row>
    <row r="57" spans="2:4" s="9" customFormat="1" ht="15" customHeight="1">
      <c r="B57" s="11"/>
      <c r="C57" s="11"/>
      <c r="D57" s="11"/>
    </row>
    <row r="58" spans="2:4" s="9" customFormat="1" ht="15" customHeight="1">
      <c r="B58" s="11"/>
      <c r="C58" s="11"/>
      <c r="D58" s="11"/>
    </row>
    <row r="59" spans="2:4" s="9" customFormat="1" ht="15" customHeight="1">
      <c r="B59" s="11"/>
      <c r="C59" s="11"/>
      <c r="D59" s="11"/>
    </row>
    <row r="60" spans="2:4" s="9" customFormat="1" ht="15" customHeight="1">
      <c r="B60" s="11"/>
      <c r="C60" s="11"/>
      <c r="D60" s="11"/>
    </row>
    <row r="61" spans="2:4" s="9" customFormat="1" ht="15" customHeight="1">
      <c r="B61" s="11"/>
      <c r="C61" s="11"/>
      <c r="D61" s="11"/>
    </row>
    <row r="62" spans="2:4" s="9" customFormat="1" ht="15" customHeight="1">
      <c r="B62" s="11"/>
      <c r="C62" s="11"/>
      <c r="D62" s="11"/>
    </row>
    <row r="63" spans="2:4" s="9" customFormat="1" ht="15" customHeight="1">
      <c r="B63" s="11"/>
      <c r="C63" s="11"/>
      <c r="D63" s="11"/>
    </row>
    <row r="64" spans="2:4" s="9" customFormat="1" ht="15" customHeight="1"/>
    <row r="65" spans="1:1" ht="15" customHeight="1">
      <c r="A65" s="9"/>
    </row>
    <row r="66" spans="1:1" ht="15" customHeight="1">
      <c r="A66" s="9"/>
    </row>
    <row r="67" spans="1:1" ht="15" customHeight="1">
      <c r="A67" s="9"/>
    </row>
    <row r="68" spans="1:1" ht="15" customHeight="1">
      <c r="A68" s="9"/>
    </row>
    <row r="69" spans="1:1" ht="15" customHeight="1">
      <c r="A69" s="9"/>
    </row>
    <row r="70" spans="1:1" ht="15" customHeight="1">
      <c r="A70" s="9"/>
    </row>
    <row r="71" spans="1:1" ht="15" customHeight="1">
      <c r="A71" s="9"/>
    </row>
    <row r="72" spans="1:1" ht="15" customHeight="1">
      <c r="A72" s="9"/>
    </row>
    <row r="73" spans="1:1" ht="15" customHeight="1">
      <c r="A73" s="9"/>
    </row>
    <row r="74" spans="1:1" ht="15" customHeight="1">
      <c r="A74" s="9"/>
    </row>
    <row r="75" spans="1:1" ht="15" customHeight="1">
      <c r="A75" s="9"/>
    </row>
    <row r="76" spans="1:1" ht="15" customHeight="1">
      <c r="A76" s="9"/>
    </row>
    <row r="77" spans="1:1" ht="15" customHeight="1">
      <c r="A77" s="9"/>
    </row>
    <row r="78" spans="1:1" ht="15" customHeight="1">
      <c r="A78" s="9"/>
    </row>
    <row r="79" spans="1:1" ht="15" customHeight="1">
      <c r="A79" s="9"/>
    </row>
    <row r="80" spans="1:1" ht="15" customHeight="1">
      <c r="A80" s="9"/>
    </row>
    <row r="81" spans="1:1" ht="15" customHeight="1">
      <c r="A81" s="9"/>
    </row>
    <row r="82" spans="1:1" ht="15" customHeight="1">
      <c r="A82" s="9"/>
    </row>
    <row r="83" spans="1:1" ht="15" customHeight="1">
      <c r="A83" s="9"/>
    </row>
    <row r="84" spans="1:1" ht="15" customHeight="1">
      <c r="A84" s="9"/>
    </row>
    <row r="85" spans="1:1" ht="15" customHeight="1">
      <c r="A85" s="9"/>
    </row>
    <row r="86" spans="1:1" ht="15" customHeight="1">
      <c r="A86" s="9"/>
    </row>
    <row r="87" spans="1:1" ht="15" customHeight="1">
      <c r="A87" s="9"/>
    </row>
    <row r="88" spans="1:1" ht="15" customHeight="1">
      <c r="A88" s="9"/>
    </row>
    <row r="89" spans="1:1" ht="15" customHeight="1">
      <c r="A89" s="9"/>
    </row>
    <row r="90" spans="1:1" ht="15" customHeight="1">
      <c r="A90" s="9"/>
    </row>
    <row r="91" spans="1:1" ht="15" customHeight="1">
      <c r="A91" s="9"/>
    </row>
    <row r="92" spans="1:1" ht="15" customHeight="1">
      <c r="A92" s="9"/>
    </row>
    <row r="93" spans="1:1" ht="15" customHeight="1">
      <c r="A93" s="9"/>
    </row>
    <row r="94" spans="1:1" ht="15" customHeight="1">
      <c r="A94" s="9"/>
    </row>
    <row r="95" spans="1:1" ht="15" customHeight="1">
      <c r="A95" s="9"/>
    </row>
    <row r="96" spans="1:1" ht="15" customHeight="1">
      <c r="A96" s="9"/>
    </row>
    <row r="97" spans="1:1" ht="15" customHeight="1">
      <c r="A97" s="9"/>
    </row>
    <row r="98" spans="1:1" ht="15" customHeight="1">
      <c r="A98" s="9"/>
    </row>
    <row r="99" spans="1:1" ht="15" customHeight="1">
      <c r="A99" s="9"/>
    </row>
    <row r="100" spans="1:1" ht="15" customHeight="1">
      <c r="A100" s="9"/>
    </row>
    <row r="101" spans="1:1" ht="15" customHeight="1">
      <c r="A101" s="9"/>
    </row>
    <row r="102" spans="1:1" ht="15" customHeight="1">
      <c r="A102" s="9"/>
    </row>
    <row r="103" spans="1:1" ht="15" customHeight="1">
      <c r="A103" s="9"/>
    </row>
    <row r="104" spans="1:1" ht="15" customHeight="1">
      <c r="A104" s="9"/>
    </row>
    <row r="105" spans="1:1" ht="5.25" customHeight="1">
      <c r="A105" s="9"/>
    </row>
    <row r="65536" spans="1:1" ht="26.25" customHeight="1">
      <c r="A65536" s="9"/>
    </row>
  </sheetData>
  <mergeCells count="2">
    <mergeCell ref="B4:D4"/>
    <mergeCell ref="B21:D21"/>
  </mergeCells>
  <pageMargins left="0.68" right="0" top="0.74803149606299213" bottom="0.35433070866141736" header="0.31496062992125984" footer="0.31496062992125984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65536"/>
  <sheetViews>
    <sheetView workbookViewId="0">
      <selection activeCell="H14" sqref="H14"/>
    </sheetView>
  </sheetViews>
  <sheetFormatPr defaultColWidth="9.125" defaultRowHeight="5.25" customHeight="1"/>
  <cols>
    <col min="1" max="1" width="30.25" style="10" customWidth="1"/>
    <col min="2" max="2" width="16.625" style="9" customWidth="1"/>
    <col min="3" max="3" width="17.75" style="9" customWidth="1"/>
    <col min="4" max="4" width="16.125" style="9" customWidth="1"/>
    <col min="5" max="5" width="17.75" style="9" customWidth="1"/>
    <col min="6" max="11" width="9.125" style="8" customWidth="1"/>
    <col min="12" max="12" width="13.75" style="8" customWidth="1"/>
    <col min="13" max="13" width="16.375" style="8" customWidth="1"/>
    <col min="14" max="16384" width="9.125" style="9"/>
  </cols>
  <sheetData>
    <row r="1" spans="1:13" s="34" customFormat="1" ht="26.25" customHeight="1">
      <c r="A1" s="34" t="s">
        <v>28</v>
      </c>
      <c r="B1" s="59"/>
      <c r="C1" s="59"/>
      <c r="D1" s="59"/>
      <c r="F1" s="1"/>
      <c r="G1" s="1"/>
      <c r="H1" s="1"/>
      <c r="I1" s="1"/>
      <c r="J1" s="1"/>
      <c r="K1" s="1"/>
      <c r="L1" s="1"/>
      <c r="M1" s="1"/>
    </row>
    <row r="3" spans="1:13" s="10" customFormat="1" ht="26.25" customHeight="1">
      <c r="A3" s="33" t="s">
        <v>27</v>
      </c>
      <c r="B3" s="32" t="s">
        <v>0</v>
      </c>
      <c r="C3" s="32" t="s">
        <v>26</v>
      </c>
      <c r="D3" s="32" t="s">
        <v>25</v>
      </c>
      <c r="F3" s="5"/>
      <c r="G3" s="5"/>
      <c r="H3" s="5"/>
      <c r="I3" s="5"/>
      <c r="J3" s="5"/>
      <c r="K3" s="5"/>
      <c r="L3" s="5"/>
      <c r="M3" s="5"/>
    </row>
    <row r="4" spans="1:13" s="10" customFormat="1" ht="21.75" customHeight="1">
      <c r="B4" s="85" t="s">
        <v>24</v>
      </c>
      <c r="C4" s="85"/>
      <c r="D4" s="85"/>
      <c r="F4" s="5"/>
      <c r="G4" s="5"/>
      <c r="H4" s="5"/>
      <c r="I4" s="5"/>
      <c r="J4" s="5"/>
      <c r="K4" s="5"/>
      <c r="L4" s="5"/>
      <c r="M4" s="5"/>
    </row>
    <row r="5" spans="1:13" s="24" customFormat="1" ht="21" customHeight="1">
      <c r="A5" s="31" t="s">
        <v>3</v>
      </c>
      <c r="B5" s="30">
        <v>1252549</v>
      </c>
      <c r="C5" s="30">
        <v>695555</v>
      </c>
      <c r="D5" s="30">
        <v>556994</v>
      </c>
      <c r="F5" s="6"/>
      <c r="G5" s="6"/>
      <c r="H5" s="6"/>
      <c r="I5" s="6"/>
      <c r="J5" s="58"/>
      <c r="K5" s="58"/>
      <c r="L5" s="58"/>
      <c r="M5" s="6"/>
    </row>
    <row r="6" spans="1:13" s="24" customFormat="1" ht="18.75" customHeight="1">
      <c r="A6" s="31"/>
      <c r="B6" s="30"/>
      <c r="C6" s="29"/>
      <c r="D6" s="28"/>
      <c r="F6" s="6"/>
      <c r="G6" s="6"/>
      <c r="H6" s="6"/>
      <c r="I6" s="6"/>
      <c r="J6" s="58"/>
      <c r="K6" s="58"/>
      <c r="L6" s="58"/>
      <c r="M6" s="6"/>
    </row>
    <row r="7" spans="1:13" s="24" customFormat="1" ht="20.25" customHeight="1">
      <c r="A7" s="20" t="s">
        <v>19</v>
      </c>
      <c r="B7" s="25">
        <v>12897</v>
      </c>
      <c r="C7" s="25">
        <v>3277</v>
      </c>
      <c r="D7" s="25">
        <v>9620</v>
      </c>
      <c r="F7" s="6"/>
      <c r="G7" s="6"/>
      <c r="H7" s="6"/>
      <c r="I7" s="6"/>
      <c r="J7" s="57"/>
      <c r="K7" s="55"/>
      <c r="L7" s="55"/>
      <c r="M7" s="6"/>
    </row>
    <row r="8" spans="1:13" s="24" customFormat="1" ht="20.25" customHeight="1">
      <c r="A8" s="9" t="s">
        <v>18</v>
      </c>
      <c r="B8" s="25">
        <v>319736</v>
      </c>
      <c r="C8" s="25">
        <v>191035</v>
      </c>
      <c r="D8" s="25">
        <v>128701</v>
      </c>
      <c r="F8" t="s">
        <v>35</v>
      </c>
      <c r="G8" s="56" t="s">
        <v>34</v>
      </c>
      <c r="H8" s="56" t="s">
        <v>2</v>
      </c>
      <c r="I8" s="56" t="s">
        <v>33</v>
      </c>
      <c r="J8" s="56" t="s">
        <v>32</v>
      </c>
      <c r="K8" s="56" t="s">
        <v>31</v>
      </c>
      <c r="L8" s="56" t="s">
        <v>1</v>
      </c>
      <c r="M8" s="55"/>
    </row>
    <row r="9" spans="1:13" s="24" customFormat="1" ht="20.25" customHeight="1">
      <c r="A9" s="19" t="s">
        <v>17</v>
      </c>
      <c r="B9" s="25">
        <v>303736</v>
      </c>
      <c r="C9" s="25">
        <v>193695</v>
      </c>
      <c r="D9" s="25">
        <v>110041</v>
      </c>
      <c r="F9" t="s">
        <v>30</v>
      </c>
      <c r="G9" s="53">
        <f>B7+B8</f>
        <v>332633</v>
      </c>
      <c r="H9" s="3">
        <f>B9</f>
        <v>303736</v>
      </c>
      <c r="I9" s="3">
        <f>B10</f>
        <v>182053</v>
      </c>
      <c r="J9" s="54">
        <f>B11</f>
        <v>253329</v>
      </c>
      <c r="K9" s="53">
        <f>B15</f>
        <v>180798</v>
      </c>
      <c r="L9" s="52" t="str">
        <f>B20</f>
        <v>-</v>
      </c>
      <c r="M9" s="51"/>
    </row>
    <row r="10" spans="1:13" s="24" customFormat="1" ht="20.25" customHeight="1">
      <c r="A10" s="19" t="s">
        <v>16</v>
      </c>
      <c r="B10" s="25">
        <v>182053</v>
      </c>
      <c r="C10" s="25">
        <v>110076</v>
      </c>
      <c r="D10" s="25">
        <v>71977</v>
      </c>
      <c r="F10" t="s">
        <v>29</v>
      </c>
      <c r="G10" s="17">
        <v>26.6</v>
      </c>
      <c r="H10" s="17">
        <v>24.3</v>
      </c>
      <c r="I10" s="17">
        <v>14.5</v>
      </c>
      <c r="J10" s="17">
        <v>20.2</v>
      </c>
      <c r="K10" s="17">
        <v>14.4</v>
      </c>
      <c r="L10" s="35">
        <v>0</v>
      </c>
      <c r="M10" s="51"/>
    </row>
    <row r="11" spans="1:13" ht="20.25" customHeight="1">
      <c r="A11" s="9" t="s">
        <v>15</v>
      </c>
      <c r="B11" s="25">
        <v>253329</v>
      </c>
      <c r="C11" s="25">
        <v>119085</v>
      </c>
      <c r="D11" s="25">
        <v>134244</v>
      </c>
      <c r="G11" s="63">
        <f>G9*100/$B$5</f>
        <v>26.556486013720821</v>
      </c>
      <c r="H11" s="63">
        <f>H9*100/$B$5</f>
        <v>24.249430561199603</v>
      </c>
      <c r="I11" s="63">
        <f>I9*100/$B$5</f>
        <v>14.534601041556058</v>
      </c>
      <c r="J11" s="63">
        <f>J9*100/$B$5</f>
        <v>20.22507702293483</v>
      </c>
      <c r="K11" s="63">
        <f>K9*100/$B$5</f>
        <v>14.434405360588688</v>
      </c>
      <c r="M11" s="6"/>
    </row>
    <row r="12" spans="1:13" ht="20.25" customHeight="1">
      <c r="A12" s="16" t="s">
        <v>23</v>
      </c>
      <c r="B12" s="25">
        <v>206670</v>
      </c>
      <c r="C12" s="25">
        <v>89813</v>
      </c>
      <c r="D12" s="25">
        <v>116857</v>
      </c>
      <c r="G12" s="37">
        <f>SUM(G10:L10)</f>
        <v>100.00000000000001</v>
      </c>
      <c r="J12" s="50"/>
      <c r="K12" s="50"/>
      <c r="L12" s="49"/>
    </row>
    <row r="13" spans="1:13" ht="20.25" customHeight="1">
      <c r="A13" s="16" t="s">
        <v>22</v>
      </c>
      <c r="B13" s="25">
        <v>46659</v>
      </c>
      <c r="C13" s="25">
        <v>29272</v>
      </c>
      <c r="D13" s="25">
        <v>17387</v>
      </c>
      <c r="L13" s="1"/>
      <c r="M13" s="49"/>
    </row>
    <row r="14" spans="1:13" ht="20.25" customHeight="1">
      <c r="A14" s="18" t="s">
        <v>21</v>
      </c>
      <c r="B14" s="25" t="s">
        <v>5</v>
      </c>
      <c r="C14" s="25" t="s">
        <v>5</v>
      </c>
      <c r="D14" s="26" t="s">
        <v>5</v>
      </c>
      <c r="I14" s="44"/>
      <c r="J14" s="44"/>
      <c r="K14" s="43"/>
      <c r="L14" s="17"/>
      <c r="M14" s="1"/>
    </row>
    <row r="15" spans="1:13" ht="20.25" customHeight="1">
      <c r="A15" s="9" t="s">
        <v>11</v>
      </c>
      <c r="B15" s="25">
        <v>180798</v>
      </c>
      <c r="C15" s="25">
        <v>78387</v>
      </c>
      <c r="D15" s="25">
        <v>102411</v>
      </c>
      <c r="I15" s="44"/>
      <c r="J15" s="44"/>
      <c r="K15" s="43"/>
      <c r="L15" s="17"/>
      <c r="M15" s="17"/>
    </row>
    <row r="16" spans="1:13" s="24" customFormat="1" ht="20.25" customHeight="1">
      <c r="A16" s="18" t="s">
        <v>10</v>
      </c>
      <c r="B16" s="25">
        <v>101535</v>
      </c>
      <c r="C16" s="25">
        <v>36382</v>
      </c>
      <c r="D16" s="25">
        <v>65153</v>
      </c>
      <c r="F16" s="6"/>
      <c r="G16" s="6"/>
      <c r="H16" s="6"/>
      <c r="I16" s="44"/>
      <c r="J16" s="43"/>
      <c r="K16" s="43"/>
      <c r="L16" s="17"/>
      <c r="M16" s="17"/>
    </row>
    <row r="17" spans="1:13" s="24" customFormat="1" ht="20.25" customHeight="1">
      <c r="A17" s="18" t="s">
        <v>9</v>
      </c>
      <c r="B17" s="25">
        <v>62108</v>
      </c>
      <c r="C17" s="25">
        <v>36463</v>
      </c>
      <c r="D17" s="25">
        <v>25645</v>
      </c>
      <c r="F17" s="6"/>
      <c r="G17" s="6"/>
      <c r="H17" s="6"/>
      <c r="I17" s="48"/>
      <c r="J17" s="43"/>
      <c r="K17" s="47"/>
      <c r="L17" s="17"/>
      <c r="M17" s="45"/>
    </row>
    <row r="18" spans="1:13" s="24" customFormat="1" ht="20.25" customHeight="1">
      <c r="A18" s="18" t="s">
        <v>8</v>
      </c>
      <c r="B18" s="25">
        <v>17155</v>
      </c>
      <c r="C18" s="25">
        <v>5542</v>
      </c>
      <c r="D18" s="25">
        <v>11613</v>
      </c>
      <c r="I18" s="46"/>
      <c r="J18" s="46"/>
      <c r="K18" s="46"/>
      <c r="L18" s="17"/>
      <c r="M18" s="45"/>
    </row>
    <row r="19" spans="1:13" s="24" customFormat="1" ht="20.25" customHeight="1">
      <c r="A19" s="16" t="s">
        <v>7</v>
      </c>
      <c r="B19" s="27" t="s">
        <v>5</v>
      </c>
      <c r="C19" s="26" t="s">
        <v>5</v>
      </c>
      <c r="D19" s="26" t="s">
        <v>5</v>
      </c>
      <c r="F19" s="6"/>
      <c r="G19" s="6"/>
      <c r="H19" s="6"/>
      <c r="I19" s="44"/>
      <c r="J19" s="44"/>
      <c r="K19" s="43"/>
      <c r="L19" s="17"/>
      <c r="M19" s="17"/>
    </row>
    <row r="20" spans="1:13" s="24" customFormat="1" ht="20.25" customHeight="1">
      <c r="A20" s="16" t="s">
        <v>6</v>
      </c>
      <c r="B20" s="25" t="s">
        <v>5</v>
      </c>
      <c r="C20" s="25" t="s">
        <v>5</v>
      </c>
      <c r="D20" s="25" t="s">
        <v>5</v>
      </c>
      <c r="F20" s="6"/>
      <c r="G20" s="6"/>
      <c r="H20" s="6"/>
      <c r="I20" s="44"/>
      <c r="J20" s="44"/>
      <c r="K20" s="43"/>
      <c r="L20" s="17"/>
      <c r="M20" s="17"/>
    </row>
    <row r="21" spans="1:13" ht="21" customHeight="1">
      <c r="A21" s="9"/>
      <c r="B21" s="83" t="s">
        <v>20</v>
      </c>
      <c r="C21" s="83"/>
      <c r="D21" s="83"/>
      <c r="F21" s="6"/>
      <c r="G21" s="6"/>
      <c r="H21" s="6"/>
      <c r="I21" s="44"/>
      <c r="J21" s="43"/>
      <c r="K21" s="43"/>
      <c r="M21" s="17"/>
    </row>
    <row r="22" spans="1:13" ht="21" customHeight="1">
      <c r="A22" s="22" t="s">
        <v>3</v>
      </c>
      <c r="B22" s="23">
        <f>B5/$B$5*100</f>
        <v>100</v>
      </c>
      <c r="C22" s="23">
        <f>C5/$C$5*100</f>
        <v>100</v>
      </c>
      <c r="D22" s="23">
        <f>D5/$D$5*100</f>
        <v>100</v>
      </c>
      <c r="I22" s="48"/>
      <c r="J22" s="43"/>
      <c r="K22" s="47"/>
      <c r="L22" s="17"/>
      <c r="M22" s="2"/>
    </row>
    <row r="23" spans="1:13" ht="23.25" customHeight="1">
      <c r="A23" s="22"/>
      <c r="B23" s="21"/>
      <c r="C23" s="21"/>
      <c r="D23" s="21"/>
      <c r="I23" s="46"/>
      <c r="J23" s="46"/>
      <c r="K23" s="46"/>
      <c r="L23" s="17"/>
      <c r="M23" s="45"/>
    </row>
    <row r="24" spans="1:13" ht="20.25" customHeight="1">
      <c r="A24" s="20" t="s">
        <v>19</v>
      </c>
      <c r="B24" s="14">
        <f>B7*100/$B$5</f>
        <v>1.0296603166822216</v>
      </c>
      <c r="C24" s="14">
        <f t="shared" ref="C24:C30" si="0">C7*100/$C$5</f>
        <v>0.47113456160907474</v>
      </c>
      <c r="D24" s="14">
        <f t="shared" ref="D24:D30" si="1">D7*100/$D$5</f>
        <v>1.7271281198720274</v>
      </c>
      <c r="I24" s="44"/>
      <c r="J24" s="44"/>
      <c r="K24" s="43"/>
      <c r="L24" s="17"/>
      <c r="M24" s="17"/>
    </row>
    <row r="25" spans="1:13" ht="20.25" customHeight="1">
      <c r="A25" s="9" t="s">
        <v>18</v>
      </c>
      <c r="B25" s="14">
        <f>B8*100/$B$5</f>
        <v>25.5268256970386</v>
      </c>
      <c r="C25" s="14">
        <f t="shared" si="0"/>
        <v>27.465117783640402</v>
      </c>
      <c r="D25" s="14">
        <f t="shared" si="1"/>
        <v>23.106353030732826</v>
      </c>
      <c r="I25" s="44"/>
      <c r="J25" s="44"/>
      <c r="K25" s="43"/>
      <c r="M25" s="17"/>
    </row>
    <row r="26" spans="1:13" ht="20.25" customHeight="1">
      <c r="A26" s="19" t="s">
        <v>17</v>
      </c>
      <c r="B26" s="14">
        <f>B9*100/$B$5+0.01</f>
        <v>24.259430561199604</v>
      </c>
      <c r="C26" s="14">
        <f t="shared" si="0"/>
        <v>27.847546204110387</v>
      </c>
      <c r="D26" s="14">
        <f t="shared" si="1"/>
        <v>19.756227176594361</v>
      </c>
      <c r="I26" s="44"/>
      <c r="J26" s="43"/>
      <c r="K26" s="43"/>
      <c r="L26" s="17"/>
    </row>
    <row r="27" spans="1:13" ht="20.25" customHeight="1">
      <c r="A27" s="19" t="s">
        <v>16</v>
      </c>
      <c r="B27" s="14">
        <f>B10*100/$B$5</f>
        <v>14.534601041556058</v>
      </c>
      <c r="C27" s="14">
        <f t="shared" si="0"/>
        <v>15.825635643478948</v>
      </c>
      <c r="D27" s="14">
        <f t="shared" si="1"/>
        <v>12.922401318506124</v>
      </c>
      <c r="M27" s="2"/>
    </row>
    <row r="28" spans="1:13" ht="20.25" customHeight="1">
      <c r="A28" s="9" t="s">
        <v>15</v>
      </c>
      <c r="B28" s="14">
        <f>B11*100/$B$5</f>
        <v>20.22507702293483</v>
      </c>
      <c r="C28" s="14">
        <f t="shared" si="0"/>
        <v>17.120860320175975</v>
      </c>
      <c r="D28" s="14">
        <f t="shared" si="1"/>
        <v>24.101516353856596</v>
      </c>
    </row>
    <row r="29" spans="1:13" ht="20.25" customHeight="1">
      <c r="A29" s="16" t="s">
        <v>14</v>
      </c>
      <c r="B29" s="14">
        <f>B12*100/$B$5</f>
        <v>16.499953295240346</v>
      </c>
      <c r="C29" s="14">
        <f t="shared" si="0"/>
        <v>12.912422454011544</v>
      </c>
      <c r="D29" s="14">
        <f t="shared" si="1"/>
        <v>20.97993874260764</v>
      </c>
      <c r="G29" s="40"/>
      <c r="H29" s="42"/>
      <c r="I29" s="42"/>
      <c r="J29" s="41"/>
      <c r="K29" s="40"/>
      <c r="L29" s="39"/>
    </row>
    <row r="30" spans="1:13" ht="20.25" customHeight="1">
      <c r="A30" s="16" t="s">
        <v>13</v>
      </c>
      <c r="B30" s="14">
        <f>B13*100/$B$5</f>
        <v>3.7251237276944855</v>
      </c>
      <c r="C30" s="14">
        <f t="shared" si="0"/>
        <v>4.2084378661644299</v>
      </c>
      <c r="D30" s="14">
        <f t="shared" si="1"/>
        <v>3.1215776112489544</v>
      </c>
      <c r="F30" s="37"/>
      <c r="G30" s="36"/>
      <c r="H30" s="38"/>
      <c r="I30" s="38"/>
      <c r="J30" s="37"/>
      <c r="K30" s="36"/>
      <c r="L30" s="35"/>
    </row>
    <row r="31" spans="1:13" ht="20.25" customHeight="1">
      <c r="A31" s="18" t="s">
        <v>12</v>
      </c>
      <c r="B31" s="14" t="s">
        <v>5</v>
      </c>
      <c r="C31" s="14" t="s">
        <v>5</v>
      </c>
      <c r="D31" s="14" t="s">
        <v>5</v>
      </c>
    </row>
    <row r="32" spans="1:13" ht="20.25" customHeight="1">
      <c r="A32" s="9" t="s">
        <v>11</v>
      </c>
      <c r="B32" s="14">
        <f>B15*100/$B$5+0.03</f>
        <v>14.464405360588687</v>
      </c>
      <c r="C32" s="14">
        <f>C15*100/$C$5</f>
        <v>11.269705486985213</v>
      </c>
      <c r="D32" s="14">
        <f>D15*100/$D$5</f>
        <v>18.386374000438067</v>
      </c>
    </row>
    <row r="33" spans="1:13" ht="20.25" customHeight="1">
      <c r="A33" s="18" t="s">
        <v>10</v>
      </c>
      <c r="B33" s="14">
        <f>B16*100/$B$5</f>
        <v>8.1062696948382857</v>
      </c>
      <c r="C33" s="14">
        <f>C16*100/$C$5</f>
        <v>5.2306431554657795</v>
      </c>
      <c r="D33" s="14">
        <f>D16*100/$D$5</f>
        <v>11.697253471312079</v>
      </c>
      <c r="F33" s="9"/>
      <c r="G33" s="9"/>
      <c r="H33" s="9"/>
      <c r="I33" s="9"/>
      <c r="J33" s="9"/>
      <c r="K33" s="9"/>
      <c r="L33" s="9"/>
    </row>
    <row r="34" spans="1:13" ht="20.25" customHeight="1">
      <c r="A34" s="18" t="s">
        <v>9</v>
      </c>
      <c r="B34" s="14">
        <f>B17*100/$B$5</f>
        <v>4.9585285685430271</v>
      </c>
      <c r="C34" s="14">
        <f>C17*100/$C$5</f>
        <v>5.2422885321793391</v>
      </c>
      <c r="D34" s="14">
        <f>D17*100/$D$5</f>
        <v>4.6041788600954412</v>
      </c>
      <c r="F34" s="9"/>
      <c r="G34" s="9"/>
      <c r="H34" s="9"/>
      <c r="I34" s="9"/>
      <c r="J34" s="9"/>
      <c r="K34" s="9"/>
      <c r="L34" s="9"/>
      <c r="M34" s="9"/>
    </row>
    <row r="35" spans="1:13" ht="20.25" customHeight="1">
      <c r="A35" s="18" t="s">
        <v>8</v>
      </c>
      <c r="B35" s="14">
        <f>B18*100/$B$5</f>
        <v>1.3696070972073746</v>
      </c>
      <c r="C35" s="14">
        <f>C18*100/$C$5</f>
        <v>0.79677379934009529</v>
      </c>
      <c r="D35" s="14">
        <f>D18*100/$D$5</f>
        <v>2.0849416690305462</v>
      </c>
      <c r="F35" s="9"/>
      <c r="G35" s="9"/>
      <c r="H35" s="9"/>
      <c r="I35" s="9"/>
      <c r="J35" s="9"/>
      <c r="K35" s="9"/>
      <c r="L35" s="9"/>
      <c r="M35" s="9"/>
    </row>
    <row r="36" spans="1:13" ht="20.25" customHeight="1">
      <c r="A36" s="16" t="s">
        <v>7</v>
      </c>
      <c r="B36" s="15" t="s">
        <v>5</v>
      </c>
      <c r="C36" s="14" t="s">
        <v>5</v>
      </c>
      <c r="D36" s="14" t="s">
        <v>5</v>
      </c>
      <c r="F36" s="9"/>
      <c r="G36" s="9"/>
      <c r="H36" s="9"/>
      <c r="I36" s="9"/>
      <c r="J36" s="9"/>
      <c r="K36" s="9"/>
      <c r="L36" s="9"/>
      <c r="M36" s="9"/>
    </row>
    <row r="37" spans="1:13" ht="20.25" customHeight="1">
      <c r="A37" s="16" t="s">
        <v>6</v>
      </c>
      <c r="B37" s="15" t="s">
        <v>5</v>
      </c>
      <c r="C37" s="14" t="s">
        <v>5</v>
      </c>
      <c r="D37" s="14" t="s">
        <v>5</v>
      </c>
      <c r="F37" s="9"/>
      <c r="G37" s="9"/>
      <c r="H37" s="9"/>
      <c r="I37" s="9"/>
      <c r="J37" s="9"/>
      <c r="K37" s="9"/>
      <c r="L37" s="9"/>
      <c r="M37" s="9"/>
    </row>
    <row r="38" spans="1:13" ht="20.25" customHeight="1">
      <c r="A38" s="13"/>
      <c r="B38" s="13"/>
      <c r="C38" s="13"/>
      <c r="D38" s="13"/>
      <c r="F38" s="9"/>
      <c r="G38" s="9"/>
      <c r="H38" s="9"/>
      <c r="I38" s="9"/>
      <c r="J38" s="9"/>
      <c r="K38" s="9"/>
      <c r="L38" s="9"/>
      <c r="M38" s="9"/>
    </row>
    <row r="39" spans="1:13" ht="15" customHeight="1">
      <c r="F39" s="9"/>
      <c r="G39" s="9"/>
      <c r="H39" s="9"/>
      <c r="I39" s="9"/>
      <c r="J39" s="9"/>
      <c r="K39" s="9"/>
      <c r="L39" s="9"/>
      <c r="M39" s="9"/>
    </row>
    <row r="40" spans="1:13" ht="15" customHeight="1">
      <c r="A40" s="12" t="s">
        <v>4</v>
      </c>
      <c r="B40" s="11"/>
      <c r="C40" s="11"/>
      <c r="D40" s="11"/>
      <c r="F40" s="9"/>
      <c r="G40" s="9"/>
      <c r="H40" s="9"/>
      <c r="I40" s="9"/>
      <c r="J40" s="9"/>
      <c r="K40" s="9"/>
      <c r="L40" s="9"/>
      <c r="M40" s="9"/>
    </row>
    <row r="41" spans="1:13" ht="15" customHeight="1">
      <c r="B41" s="11"/>
      <c r="C41" s="11"/>
      <c r="D41" s="11"/>
      <c r="F41" s="9"/>
      <c r="G41" s="9"/>
      <c r="H41" s="9"/>
      <c r="I41" s="9"/>
      <c r="J41" s="9"/>
      <c r="K41" s="9"/>
      <c r="L41" s="9"/>
      <c r="M41" s="9"/>
    </row>
    <row r="42" spans="1:13" ht="15" customHeight="1">
      <c r="B42" s="11"/>
      <c r="C42" s="11"/>
      <c r="D42" s="11"/>
      <c r="F42" s="9"/>
      <c r="G42" s="9"/>
      <c r="H42" s="9"/>
      <c r="I42" s="9"/>
      <c r="J42" s="9"/>
      <c r="K42" s="9"/>
      <c r="L42" s="9"/>
      <c r="M42" s="9"/>
    </row>
    <row r="43" spans="1:13" ht="15" customHeight="1">
      <c r="B43" s="11"/>
      <c r="C43" s="11"/>
      <c r="D43" s="11"/>
      <c r="F43" s="9"/>
      <c r="G43" s="9"/>
      <c r="H43" s="9"/>
      <c r="I43" s="9"/>
      <c r="J43" s="9"/>
      <c r="K43" s="9"/>
      <c r="L43" s="9"/>
      <c r="M43" s="9"/>
    </row>
    <row r="44" spans="1:13" ht="15" customHeight="1">
      <c r="B44" s="11"/>
      <c r="C44" s="11"/>
      <c r="D44" s="11"/>
      <c r="F44" s="9"/>
      <c r="G44" s="9"/>
      <c r="H44" s="9"/>
      <c r="I44" s="9"/>
      <c r="J44" s="9"/>
      <c r="K44" s="9"/>
      <c r="L44" s="9"/>
      <c r="M44" s="9"/>
    </row>
    <row r="45" spans="1:13" ht="15" customHeight="1">
      <c r="B45" s="11"/>
      <c r="C45" s="11"/>
      <c r="D45" s="11"/>
      <c r="F45" s="9"/>
      <c r="G45" s="9"/>
      <c r="H45" s="9"/>
      <c r="I45" s="9"/>
      <c r="J45" s="9"/>
      <c r="K45" s="9"/>
      <c r="L45" s="9"/>
      <c r="M45" s="9"/>
    </row>
    <row r="46" spans="1:13" ht="15" customHeight="1">
      <c r="B46" s="11"/>
      <c r="C46" s="11"/>
      <c r="D46" s="11"/>
      <c r="F46" s="9"/>
      <c r="G46" s="9"/>
      <c r="H46" s="9"/>
      <c r="I46" s="9"/>
      <c r="J46" s="9"/>
      <c r="K46" s="9"/>
      <c r="L46" s="9"/>
      <c r="M46" s="9"/>
    </row>
    <row r="47" spans="1:13" ht="15" customHeight="1">
      <c r="B47" s="11"/>
      <c r="C47" s="11"/>
      <c r="D47" s="11"/>
      <c r="F47" s="9"/>
      <c r="G47" s="9"/>
      <c r="H47" s="9"/>
      <c r="I47" s="9"/>
      <c r="J47" s="9"/>
      <c r="K47" s="9"/>
      <c r="L47" s="9"/>
      <c r="M47" s="9"/>
    </row>
    <row r="48" spans="1:13" ht="15" customHeight="1">
      <c r="B48" s="11"/>
      <c r="C48" s="11"/>
      <c r="D48" s="11"/>
      <c r="F48" s="9"/>
      <c r="G48" s="9"/>
      <c r="H48" s="9"/>
      <c r="I48" s="9"/>
      <c r="J48" s="9"/>
      <c r="K48" s="9"/>
      <c r="L48" s="9"/>
      <c r="M48" s="9"/>
    </row>
    <row r="49" spans="2:4" s="9" customFormat="1" ht="15" customHeight="1">
      <c r="B49" s="11"/>
      <c r="C49" s="11"/>
      <c r="D49" s="11"/>
    </row>
    <row r="50" spans="2:4" s="9" customFormat="1" ht="15" customHeight="1">
      <c r="B50" s="11"/>
      <c r="C50" s="11"/>
      <c r="D50" s="11"/>
    </row>
    <row r="51" spans="2:4" s="9" customFormat="1" ht="15" customHeight="1">
      <c r="B51" s="11"/>
      <c r="C51" s="11"/>
      <c r="D51" s="11"/>
    </row>
    <row r="52" spans="2:4" s="9" customFormat="1" ht="15" customHeight="1">
      <c r="B52" s="11"/>
      <c r="C52" s="11"/>
      <c r="D52" s="11"/>
    </row>
    <row r="53" spans="2:4" s="9" customFormat="1" ht="15" customHeight="1">
      <c r="B53" s="11"/>
      <c r="C53" s="11"/>
      <c r="D53" s="11"/>
    </row>
    <row r="54" spans="2:4" s="9" customFormat="1" ht="15" customHeight="1">
      <c r="B54" s="11"/>
      <c r="C54" s="11"/>
      <c r="D54" s="11"/>
    </row>
    <row r="55" spans="2:4" s="9" customFormat="1" ht="15" customHeight="1">
      <c r="B55" s="11"/>
      <c r="C55" s="11"/>
      <c r="D55" s="11"/>
    </row>
    <row r="56" spans="2:4" s="9" customFormat="1" ht="15" customHeight="1">
      <c r="B56" s="11"/>
      <c r="C56" s="11"/>
      <c r="D56" s="11"/>
    </row>
    <row r="57" spans="2:4" s="9" customFormat="1" ht="15" customHeight="1">
      <c r="B57" s="11"/>
      <c r="C57" s="11"/>
      <c r="D57" s="11"/>
    </row>
    <row r="58" spans="2:4" s="9" customFormat="1" ht="15" customHeight="1">
      <c r="B58" s="11"/>
      <c r="C58" s="11"/>
      <c r="D58" s="11"/>
    </row>
    <row r="59" spans="2:4" s="9" customFormat="1" ht="15" customHeight="1">
      <c r="B59" s="11"/>
      <c r="C59" s="11"/>
      <c r="D59" s="11"/>
    </row>
    <row r="60" spans="2:4" s="9" customFormat="1" ht="15" customHeight="1">
      <c r="B60" s="11"/>
      <c r="C60" s="11"/>
      <c r="D60" s="11"/>
    </row>
    <row r="61" spans="2:4" s="9" customFormat="1" ht="15" customHeight="1">
      <c r="B61" s="11"/>
      <c r="C61" s="11"/>
      <c r="D61" s="11"/>
    </row>
    <row r="62" spans="2:4" s="9" customFormat="1" ht="15" customHeight="1">
      <c r="B62" s="11"/>
      <c r="C62" s="11"/>
      <c r="D62" s="11"/>
    </row>
    <row r="63" spans="2:4" s="9" customFormat="1" ht="15" customHeight="1">
      <c r="B63" s="11"/>
      <c r="C63" s="11"/>
      <c r="D63" s="11"/>
    </row>
    <row r="64" spans="2:4" s="9" customFormat="1" ht="15" customHeight="1"/>
    <row r="65" spans="1:13" ht="15" customHeight="1">
      <c r="A65" s="9"/>
      <c r="F65" s="9"/>
      <c r="G65" s="9"/>
      <c r="H65" s="9"/>
      <c r="I65" s="9"/>
      <c r="J65" s="9"/>
      <c r="K65" s="9"/>
      <c r="L65" s="9"/>
      <c r="M65" s="9"/>
    </row>
    <row r="66" spans="1:13" ht="15" customHeight="1">
      <c r="A66" s="9"/>
      <c r="F66" s="9"/>
      <c r="G66" s="9"/>
      <c r="H66" s="9"/>
      <c r="I66" s="9"/>
      <c r="J66" s="9"/>
      <c r="K66" s="9"/>
      <c r="L66" s="9"/>
      <c r="M66" s="9"/>
    </row>
    <row r="67" spans="1:13" ht="15" customHeight="1">
      <c r="A67" s="9"/>
      <c r="F67" s="9"/>
      <c r="G67" s="9"/>
      <c r="H67" s="9"/>
      <c r="I67" s="9"/>
      <c r="J67" s="9"/>
      <c r="K67" s="9"/>
      <c r="L67" s="9"/>
      <c r="M67" s="9"/>
    </row>
    <row r="68" spans="1:13" ht="15" customHeight="1">
      <c r="A68" s="9"/>
      <c r="F68" s="9"/>
      <c r="G68" s="9"/>
      <c r="H68" s="9"/>
      <c r="I68" s="9"/>
      <c r="J68" s="9"/>
      <c r="K68" s="9"/>
      <c r="L68" s="9"/>
      <c r="M68" s="9"/>
    </row>
    <row r="69" spans="1:13" ht="15" customHeight="1">
      <c r="A69" s="9"/>
      <c r="F69" s="9"/>
      <c r="G69" s="9"/>
      <c r="H69" s="9"/>
      <c r="I69" s="9"/>
      <c r="J69" s="9"/>
      <c r="K69" s="9"/>
      <c r="L69" s="9"/>
      <c r="M69" s="9"/>
    </row>
    <row r="70" spans="1:13" ht="15" customHeight="1">
      <c r="A70" s="9"/>
      <c r="F70" s="9"/>
      <c r="G70" s="9"/>
      <c r="H70" s="9"/>
      <c r="I70" s="9"/>
      <c r="J70" s="9"/>
      <c r="K70" s="9"/>
      <c r="L70" s="9"/>
      <c r="M70" s="9"/>
    </row>
    <row r="71" spans="1:13" ht="15" customHeight="1">
      <c r="A71" s="9"/>
      <c r="F71" s="9"/>
      <c r="G71" s="9"/>
      <c r="H71" s="9"/>
      <c r="I71" s="9"/>
      <c r="J71" s="9"/>
      <c r="K71" s="9"/>
      <c r="L71" s="9"/>
      <c r="M71" s="9"/>
    </row>
    <row r="72" spans="1:13" ht="15" customHeight="1">
      <c r="A72" s="9"/>
      <c r="F72" s="9"/>
      <c r="G72" s="9"/>
      <c r="H72" s="9"/>
      <c r="I72" s="9"/>
      <c r="J72" s="9"/>
      <c r="K72" s="9"/>
      <c r="L72" s="9"/>
      <c r="M72" s="9"/>
    </row>
    <row r="73" spans="1:13" ht="15" customHeight="1">
      <c r="A73" s="9"/>
      <c r="F73" s="9"/>
      <c r="G73" s="9"/>
      <c r="H73" s="9"/>
      <c r="I73" s="9"/>
      <c r="J73" s="9"/>
      <c r="K73" s="9"/>
      <c r="L73" s="9"/>
      <c r="M73" s="9"/>
    </row>
    <row r="74" spans="1:13" ht="15" customHeight="1">
      <c r="A74" s="9"/>
      <c r="F74" s="9"/>
      <c r="G74" s="9"/>
      <c r="H74" s="9"/>
      <c r="I74" s="9"/>
      <c r="J74" s="9"/>
      <c r="K74" s="9"/>
      <c r="L74" s="9"/>
      <c r="M74" s="9"/>
    </row>
    <row r="75" spans="1:13" ht="15" customHeight="1">
      <c r="A75" s="9"/>
      <c r="F75" s="9"/>
      <c r="G75" s="9"/>
      <c r="H75" s="9"/>
      <c r="I75" s="9"/>
      <c r="J75" s="9"/>
      <c r="K75" s="9"/>
      <c r="L75" s="9"/>
      <c r="M75" s="9"/>
    </row>
    <row r="76" spans="1:13" ht="15" customHeight="1">
      <c r="A76" s="9"/>
      <c r="F76" s="9"/>
      <c r="G76" s="9"/>
      <c r="H76" s="9"/>
      <c r="I76" s="9"/>
      <c r="J76" s="9"/>
      <c r="K76" s="9"/>
      <c r="L76" s="9"/>
      <c r="M76" s="9"/>
    </row>
    <row r="77" spans="1:13" ht="15" customHeight="1">
      <c r="A77" s="9"/>
      <c r="F77" s="9"/>
      <c r="G77" s="9"/>
      <c r="H77" s="9"/>
      <c r="I77" s="9"/>
      <c r="J77" s="9"/>
      <c r="K77" s="9"/>
      <c r="L77" s="9"/>
      <c r="M77" s="9"/>
    </row>
    <row r="78" spans="1:13" ht="15" customHeight="1">
      <c r="A78" s="9"/>
      <c r="F78" s="9"/>
      <c r="G78" s="9"/>
      <c r="H78" s="9"/>
      <c r="I78" s="9"/>
      <c r="J78" s="9"/>
      <c r="K78" s="9"/>
      <c r="L78" s="9"/>
      <c r="M78" s="9"/>
    </row>
    <row r="79" spans="1:13" ht="15" customHeight="1">
      <c r="A79" s="9"/>
      <c r="F79" s="9"/>
      <c r="G79" s="9"/>
      <c r="H79" s="9"/>
      <c r="I79" s="9"/>
      <c r="J79" s="9"/>
      <c r="K79" s="9"/>
      <c r="L79" s="9"/>
      <c r="M79" s="9"/>
    </row>
    <row r="80" spans="1:13" ht="15" customHeight="1">
      <c r="A80" s="9"/>
      <c r="F80" s="9"/>
      <c r="G80" s="9"/>
      <c r="H80" s="9"/>
      <c r="I80" s="9"/>
      <c r="J80" s="9"/>
      <c r="K80" s="9"/>
      <c r="L80" s="9"/>
      <c r="M80" s="9"/>
    </row>
    <row r="81" spans="1:13" ht="15" customHeight="1">
      <c r="A81" s="9"/>
      <c r="F81" s="9"/>
      <c r="G81" s="9"/>
      <c r="H81" s="9"/>
      <c r="I81" s="9"/>
      <c r="J81" s="9"/>
      <c r="K81" s="9"/>
      <c r="L81" s="9"/>
      <c r="M81" s="9"/>
    </row>
    <row r="82" spans="1:13" ht="15" customHeight="1">
      <c r="A82" s="9"/>
      <c r="F82" s="9"/>
      <c r="G82" s="9"/>
      <c r="H82" s="9"/>
      <c r="I82" s="9"/>
      <c r="J82" s="9"/>
      <c r="K82" s="9"/>
      <c r="L82" s="9"/>
      <c r="M82" s="9"/>
    </row>
    <row r="83" spans="1:13" ht="15" customHeight="1">
      <c r="A83" s="9"/>
      <c r="F83" s="9"/>
      <c r="G83" s="9"/>
      <c r="H83" s="9"/>
      <c r="I83" s="9"/>
      <c r="J83" s="9"/>
      <c r="K83" s="9"/>
      <c r="L83" s="9"/>
      <c r="M83" s="9"/>
    </row>
    <row r="84" spans="1:13" ht="15" customHeight="1">
      <c r="A84" s="9"/>
      <c r="F84" s="9"/>
      <c r="G84" s="9"/>
      <c r="H84" s="9"/>
      <c r="I84" s="9"/>
      <c r="J84" s="9"/>
      <c r="K84" s="9"/>
      <c r="L84" s="9"/>
      <c r="M84" s="9"/>
    </row>
    <row r="85" spans="1:13" ht="15" customHeight="1">
      <c r="A85" s="9"/>
      <c r="F85" s="9"/>
      <c r="G85" s="9"/>
      <c r="H85" s="9"/>
      <c r="I85" s="9"/>
      <c r="J85" s="9"/>
      <c r="K85" s="9"/>
      <c r="L85" s="9"/>
      <c r="M85" s="9"/>
    </row>
    <row r="86" spans="1:13" ht="15" customHeight="1">
      <c r="A86" s="9"/>
      <c r="F86" s="9"/>
      <c r="G86" s="9"/>
      <c r="H86" s="9"/>
      <c r="I86" s="9"/>
      <c r="J86" s="9"/>
      <c r="K86" s="9"/>
      <c r="L86" s="9"/>
      <c r="M86" s="9"/>
    </row>
    <row r="87" spans="1:13" ht="15" customHeight="1">
      <c r="A87" s="9"/>
      <c r="F87" s="9"/>
      <c r="G87" s="9"/>
      <c r="H87" s="9"/>
      <c r="I87" s="9"/>
      <c r="J87" s="9"/>
      <c r="K87" s="9"/>
      <c r="L87" s="9"/>
      <c r="M87" s="9"/>
    </row>
    <row r="88" spans="1:13" ht="15" customHeight="1">
      <c r="A88" s="9"/>
      <c r="F88" s="9"/>
      <c r="G88" s="9"/>
      <c r="H88" s="9"/>
      <c r="I88" s="9"/>
      <c r="J88" s="9"/>
      <c r="K88" s="9"/>
      <c r="L88" s="9"/>
      <c r="M88" s="9"/>
    </row>
    <row r="89" spans="1:13" ht="15" customHeight="1">
      <c r="A89" s="9"/>
      <c r="F89" s="9"/>
      <c r="G89" s="9"/>
      <c r="H89" s="9"/>
      <c r="I89" s="9"/>
      <c r="J89" s="9"/>
      <c r="K89" s="9"/>
      <c r="L89" s="9"/>
      <c r="M89" s="9"/>
    </row>
    <row r="90" spans="1:13" ht="15" customHeight="1">
      <c r="A90" s="9"/>
      <c r="F90" s="9"/>
      <c r="G90" s="9"/>
      <c r="H90" s="9"/>
      <c r="I90" s="9"/>
      <c r="J90" s="9"/>
      <c r="K90" s="9"/>
      <c r="L90" s="9"/>
      <c r="M90" s="9"/>
    </row>
    <row r="91" spans="1:13" ht="15" customHeight="1">
      <c r="A91" s="9"/>
      <c r="F91" s="9"/>
      <c r="G91" s="9"/>
      <c r="H91" s="9"/>
      <c r="I91" s="9"/>
      <c r="J91" s="9"/>
      <c r="K91" s="9"/>
      <c r="L91" s="9"/>
      <c r="M91" s="9"/>
    </row>
    <row r="92" spans="1:13" ht="15" customHeight="1">
      <c r="A92" s="9"/>
      <c r="F92" s="9"/>
      <c r="G92" s="9"/>
      <c r="H92" s="9"/>
      <c r="I92" s="9"/>
      <c r="J92" s="9"/>
      <c r="K92" s="9"/>
      <c r="L92" s="9"/>
      <c r="M92" s="9"/>
    </row>
    <row r="93" spans="1:13" ht="15" customHeight="1">
      <c r="A93" s="9"/>
      <c r="F93" s="9"/>
      <c r="G93" s="9"/>
      <c r="H93" s="9"/>
      <c r="I93" s="9"/>
      <c r="J93" s="9"/>
      <c r="K93" s="9"/>
      <c r="L93" s="9"/>
      <c r="M93" s="9"/>
    </row>
    <row r="94" spans="1:13" ht="15" customHeight="1">
      <c r="A94" s="9"/>
      <c r="F94" s="9"/>
      <c r="G94" s="9"/>
      <c r="H94" s="9"/>
      <c r="I94" s="9"/>
      <c r="J94" s="9"/>
      <c r="K94" s="9"/>
      <c r="L94" s="9"/>
      <c r="M94" s="9"/>
    </row>
    <row r="95" spans="1:13" ht="15" customHeight="1">
      <c r="A95" s="9"/>
      <c r="F95" s="9"/>
      <c r="G95" s="9"/>
      <c r="H95" s="9"/>
      <c r="I95" s="9"/>
      <c r="J95" s="9"/>
      <c r="K95" s="9"/>
      <c r="L95" s="9"/>
      <c r="M95" s="9"/>
    </row>
    <row r="96" spans="1:13" ht="15" customHeight="1">
      <c r="A96" s="9"/>
      <c r="F96" s="9"/>
      <c r="G96" s="9"/>
      <c r="H96" s="9"/>
      <c r="I96" s="9"/>
      <c r="J96" s="9"/>
      <c r="K96" s="9"/>
      <c r="L96" s="9"/>
      <c r="M96" s="9"/>
    </row>
    <row r="97" spans="1:13" ht="15" customHeight="1">
      <c r="A97" s="9"/>
      <c r="F97" s="9"/>
      <c r="G97" s="9"/>
      <c r="H97" s="9"/>
      <c r="I97" s="9"/>
      <c r="J97" s="9"/>
      <c r="K97" s="9"/>
      <c r="L97" s="9"/>
      <c r="M97" s="9"/>
    </row>
    <row r="98" spans="1:13" ht="15" customHeight="1">
      <c r="A98" s="9"/>
      <c r="F98" s="9"/>
      <c r="G98" s="9"/>
      <c r="H98" s="9"/>
      <c r="I98" s="9"/>
      <c r="J98" s="9"/>
      <c r="K98" s="9"/>
      <c r="L98" s="9"/>
      <c r="M98" s="9"/>
    </row>
    <row r="99" spans="1:13" ht="15" customHeight="1">
      <c r="A99" s="9"/>
      <c r="F99" s="9"/>
      <c r="G99" s="9"/>
      <c r="H99" s="9"/>
      <c r="I99" s="9"/>
      <c r="J99" s="9"/>
      <c r="K99" s="9"/>
      <c r="L99" s="9"/>
      <c r="M99" s="9"/>
    </row>
    <row r="100" spans="1:13" ht="15" customHeight="1">
      <c r="A100" s="9"/>
      <c r="F100" s="9"/>
      <c r="G100" s="9"/>
      <c r="H100" s="9"/>
      <c r="I100" s="9"/>
      <c r="J100" s="9"/>
      <c r="K100" s="9"/>
      <c r="L100" s="9"/>
      <c r="M100" s="9"/>
    </row>
    <row r="101" spans="1:13" ht="15" customHeight="1">
      <c r="A101" s="9"/>
      <c r="F101" s="9"/>
      <c r="G101" s="9"/>
      <c r="H101" s="9"/>
      <c r="I101" s="9"/>
      <c r="J101" s="9"/>
      <c r="K101" s="9"/>
      <c r="L101" s="9"/>
      <c r="M101" s="9"/>
    </row>
    <row r="102" spans="1:13" ht="15" customHeight="1">
      <c r="A102" s="9"/>
      <c r="F102" s="9"/>
      <c r="G102" s="9"/>
      <c r="H102" s="9"/>
      <c r="I102" s="9"/>
      <c r="J102" s="9"/>
      <c r="K102" s="9"/>
      <c r="L102" s="9"/>
      <c r="M102" s="9"/>
    </row>
    <row r="103" spans="1:13" ht="15" customHeight="1">
      <c r="A103" s="9"/>
      <c r="F103" s="9"/>
      <c r="G103" s="9"/>
      <c r="H103" s="9"/>
      <c r="I103" s="9"/>
      <c r="J103" s="9"/>
      <c r="K103" s="9"/>
      <c r="L103" s="9"/>
      <c r="M103" s="9"/>
    </row>
    <row r="104" spans="1:13" ht="15" customHeight="1">
      <c r="A104" s="9"/>
      <c r="F104" s="9"/>
      <c r="G104" s="9"/>
      <c r="H104" s="9"/>
      <c r="I104" s="9"/>
      <c r="J104" s="9"/>
      <c r="K104" s="9"/>
      <c r="L104" s="9"/>
      <c r="M104" s="9"/>
    </row>
    <row r="105" spans="1:13" ht="5.25" customHeight="1">
      <c r="A105" s="9"/>
      <c r="F105" s="9"/>
      <c r="G105" s="9"/>
      <c r="H105" s="9"/>
      <c r="I105" s="9"/>
      <c r="J105" s="9"/>
      <c r="K105" s="9"/>
      <c r="L105" s="9"/>
      <c r="M105" s="9"/>
    </row>
    <row r="65536" spans="13:13" s="9" customFormat="1" ht="26.25" customHeight="1">
      <c r="M65536" s="8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5"/>
  <sheetViews>
    <sheetView zoomScaleNormal="100" workbookViewId="0">
      <selection activeCell="B6" sqref="B6:D28"/>
    </sheetView>
  </sheetViews>
  <sheetFormatPr defaultColWidth="9.125" defaultRowHeight="24" customHeight="1"/>
  <cols>
    <col min="1" max="1" width="33.625" style="179" customWidth="1"/>
    <col min="2" max="4" width="17.125" style="179" customWidth="1"/>
    <col min="5" max="5" width="11.125" style="179" customWidth="1"/>
    <col min="6" max="16384" width="9.125" style="179"/>
  </cols>
  <sheetData>
    <row r="1" spans="1:5" ht="29.25" customHeight="1">
      <c r="A1" s="206" t="s">
        <v>117</v>
      </c>
    </row>
    <row r="2" spans="1:5" s="206" customFormat="1" ht="7.5" customHeight="1"/>
    <row r="3" spans="1:5" s="206" customFormat="1" ht="13.5" customHeight="1">
      <c r="A3" s="209"/>
      <c r="B3" s="209"/>
      <c r="C3" s="209"/>
      <c r="D3" s="209"/>
    </row>
    <row r="4" spans="1:5" s="206" customFormat="1" ht="32.25" customHeight="1">
      <c r="A4" s="208" t="s">
        <v>115</v>
      </c>
      <c r="B4" s="207" t="s">
        <v>0</v>
      </c>
      <c r="C4" s="207" t="s">
        <v>26</v>
      </c>
      <c r="D4" s="207" t="s">
        <v>25</v>
      </c>
    </row>
    <row r="5" spans="1:5" s="206" customFormat="1" ht="27.75" customHeight="1">
      <c r="A5" s="195"/>
      <c r="B5" s="195"/>
      <c r="C5" s="196" t="s">
        <v>24</v>
      </c>
      <c r="D5" s="195"/>
    </row>
    <row r="6" spans="1:5" s="189" customFormat="1" ht="20.25" customHeight="1">
      <c r="A6" s="189" t="s">
        <v>114</v>
      </c>
      <c r="B6" s="205">
        <v>2045917</v>
      </c>
      <c r="C6" s="205">
        <v>988758</v>
      </c>
      <c r="D6" s="204">
        <v>1057159</v>
      </c>
      <c r="E6" s="188"/>
    </row>
    <row r="7" spans="1:5" s="188" customFormat="1" ht="20.25" customHeight="1">
      <c r="A7" s="188" t="s">
        <v>113</v>
      </c>
      <c r="B7" s="202">
        <v>1287096</v>
      </c>
      <c r="C7" s="202">
        <v>719326</v>
      </c>
      <c r="D7" s="201">
        <v>567770</v>
      </c>
    </row>
    <row r="8" spans="1:5" s="188" customFormat="1" ht="20.25" customHeight="1">
      <c r="A8" s="188" t="s">
        <v>112</v>
      </c>
      <c r="B8" s="202">
        <v>1275923</v>
      </c>
      <c r="C8" s="202">
        <v>713074</v>
      </c>
      <c r="D8" s="201">
        <v>562849</v>
      </c>
      <c r="E8" s="194"/>
    </row>
    <row r="9" spans="1:5" s="188" customFormat="1" ht="20.25" customHeight="1">
      <c r="A9" s="188" t="s">
        <v>111</v>
      </c>
      <c r="B9" s="202">
        <v>1252549</v>
      </c>
      <c r="C9" s="202">
        <v>695555</v>
      </c>
      <c r="D9" s="201">
        <v>556994</v>
      </c>
    </row>
    <row r="10" spans="1:5" s="188" customFormat="1" ht="20.25" customHeight="1">
      <c r="A10" s="188" t="s">
        <v>110</v>
      </c>
      <c r="B10" s="202">
        <v>23374</v>
      </c>
      <c r="C10" s="202">
        <v>17519</v>
      </c>
      <c r="D10" s="201">
        <v>5855</v>
      </c>
    </row>
    <row r="11" spans="1:5" s="188" customFormat="1" ht="20.25" customHeight="1">
      <c r="A11" s="188" t="s">
        <v>109</v>
      </c>
      <c r="B11" s="201">
        <v>11173</v>
      </c>
      <c r="C11" s="201">
        <v>6252</v>
      </c>
      <c r="D11" s="203">
        <v>4921</v>
      </c>
    </row>
    <row r="12" spans="1:5" s="188" customFormat="1" ht="20.25" customHeight="1">
      <c r="A12" s="188" t="s">
        <v>108</v>
      </c>
      <c r="B12" s="202">
        <v>758821</v>
      </c>
      <c r="C12" s="202">
        <v>269432</v>
      </c>
      <c r="D12" s="201">
        <v>489389</v>
      </c>
    </row>
    <row r="13" spans="1:5" s="188" customFormat="1" ht="20.25" customHeight="1">
      <c r="A13" s="188" t="s">
        <v>107</v>
      </c>
      <c r="B13" s="202">
        <v>206694</v>
      </c>
      <c r="C13" s="202">
        <v>19001</v>
      </c>
      <c r="D13" s="201">
        <v>187693</v>
      </c>
      <c r="E13" s="181"/>
    </row>
    <row r="14" spans="1:5" s="189" customFormat="1" ht="20.25" customHeight="1">
      <c r="A14" s="188" t="s">
        <v>106</v>
      </c>
      <c r="B14" s="202">
        <v>158171</v>
      </c>
      <c r="C14" s="202">
        <v>74038</v>
      </c>
      <c r="D14" s="201">
        <v>84133</v>
      </c>
      <c r="E14" s="181"/>
    </row>
    <row r="15" spans="1:5" s="188" customFormat="1" ht="20.25" customHeight="1">
      <c r="A15" s="187" t="s">
        <v>105</v>
      </c>
      <c r="B15" s="202">
        <v>393956</v>
      </c>
      <c r="C15" s="202">
        <v>176393</v>
      </c>
      <c r="D15" s="201">
        <v>217563</v>
      </c>
      <c r="E15" s="181"/>
    </row>
    <row r="16" spans="1:5" s="188" customFormat="1" ht="11.25" customHeight="1">
      <c r="A16" s="200"/>
      <c r="B16" s="199"/>
      <c r="C16" s="199"/>
      <c r="D16" s="199"/>
      <c r="E16" s="198"/>
    </row>
    <row r="17" spans="1:5" s="194" customFormat="1" ht="23.25" customHeight="1">
      <c r="A17" s="195"/>
      <c r="B17" s="197"/>
      <c r="C17" s="196" t="s">
        <v>20</v>
      </c>
      <c r="D17" s="195"/>
    </row>
    <row r="18" spans="1:5" s="192" customFormat="1" ht="20.25" customHeight="1">
      <c r="A18" s="193"/>
    </row>
    <row r="19" spans="1:5" s="189" customFormat="1" ht="20.25" customHeight="1">
      <c r="A19" s="189" t="s">
        <v>114</v>
      </c>
      <c r="B19" s="191">
        <v>100</v>
      </c>
      <c r="C19" s="191">
        <v>100</v>
      </c>
      <c r="D19" s="191">
        <v>100</v>
      </c>
      <c r="E19" s="190"/>
    </row>
    <row r="20" spans="1:5" s="188" customFormat="1" ht="20.25" customHeight="1">
      <c r="A20" s="188" t="s">
        <v>113</v>
      </c>
      <c r="B20" s="186">
        <f>B7*100/B$6</f>
        <v>62.910469975077191</v>
      </c>
      <c r="C20" s="186">
        <f>C7*100/C$6</f>
        <v>72.750460678952791</v>
      </c>
      <c r="D20" s="186">
        <f>D7*100/D$6</f>
        <v>53.707152850233506</v>
      </c>
      <c r="E20" s="185"/>
    </row>
    <row r="21" spans="1:5" s="188" customFormat="1" ht="20.25" customHeight="1">
      <c r="A21" s="188" t="s">
        <v>112</v>
      </c>
      <c r="B21" s="186">
        <f>B8*100/B$6</f>
        <v>62.364357889396295</v>
      </c>
      <c r="C21" s="186">
        <f>C8*100/C$6</f>
        <v>72.118152267794542</v>
      </c>
      <c r="D21" s="186">
        <f>D8*100/D$6</f>
        <v>53.241659958435768</v>
      </c>
      <c r="E21" s="185"/>
    </row>
    <row r="22" spans="1:5" s="181" customFormat="1" ht="20.25" customHeight="1">
      <c r="A22" s="188" t="s">
        <v>111</v>
      </c>
      <c r="B22" s="186">
        <f>B9*100/B$6</f>
        <v>61.221887300413457</v>
      </c>
      <c r="C22" s="186">
        <f>C9*100/C$6</f>
        <v>70.346333480993323</v>
      </c>
      <c r="D22" s="186">
        <f>D9*100/D$6</f>
        <v>52.6878170644151</v>
      </c>
      <c r="E22" s="185"/>
    </row>
    <row r="23" spans="1:5" s="181" customFormat="1" ht="20.25" customHeight="1">
      <c r="A23" s="188" t="s">
        <v>110</v>
      </c>
      <c r="B23" s="186">
        <f>B10*100/B$6</f>
        <v>1.1424705889828375</v>
      </c>
      <c r="C23" s="186">
        <f>C10*100/C$6</f>
        <v>1.7718187868012194</v>
      </c>
      <c r="D23" s="186">
        <f>D10*100/D$6</f>
        <v>0.55384289402067244</v>
      </c>
      <c r="E23" s="185"/>
    </row>
    <row r="24" spans="1:5" s="181" customFormat="1" ht="20.25" customHeight="1">
      <c r="A24" s="188" t="s">
        <v>109</v>
      </c>
      <c r="B24" s="186">
        <f>B11*100/B$6</f>
        <v>0.5461120856808952</v>
      </c>
      <c r="C24" s="186">
        <f>C11*100/C$6</f>
        <v>0.63230841115824099</v>
      </c>
      <c r="D24" s="186">
        <f>D11*100/D$6</f>
        <v>0.46549289179773334</v>
      </c>
      <c r="E24" s="185"/>
    </row>
    <row r="25" spans="1:5" s="181" customFormat="1" ht="20.25" customHeight="1">
      <c r="A25" s="188" t="s">
        <v>108</v>
      </c>
      <c r="B25" s="186">
        <f>B12*100/B$6</f>
        <v>37.089530024922809</v>
      </c>
      <c r="C25" s="186">
        <f>C12*100/C$6</f>
        <v>27.249539321047212</v>
      </c>
      <c r="D25" s="186">
        <f>D12*100/D$6</f>
        <v>46.292847149766494</v>
      </c>
      <c r="E25" s="185"/>
    </row>
    <row r="26" spans="1:5" s="181" customFormat="1" ht="20.25" customHeight="1">
      <c r="A26" s="188" t="s">
        <v>107</v>
      </c>
      <c r="B26" s="186">
        <f>B13*100/B$6</f>
        <v>10.102755879148567</v>
      </c>
      <c r="C26" s="186">
        <f>C13*100/C$6</f>
        <v>1.9217037940527408</v>
      </c>
      <c r="D26" s="186">
        <f>D13*100/D$6</f>
        <v>17.754472127655347</v>
      </c>
      <c r="E26" s="185"/>
    </row>
    <row r="27" spans="1:5" s="181" customFormat="1" ht="20.25" customHeight="1">
      <c r="A27" s="188" t="s">
        <v>106</v>
      </c>
      <c r="B27" s="186">
        <f>B14*100/B$6</f>
        <v>7.7310565384617265</v>
      </c>
      <c r="C27" s="186">
        <f>C14*100/C$6</f>
        <v>7.4879798696951125</v>
      </c>
      <c r="D27" s="186">
        <f>D14*100/D$6</f>
        <v>7.9584055000241216</v>
      </c>
      <c r="E27" s="185"/>
    </row>
    <row r="28" spans="1:5" s="181" customFormat="1" ht="20.25" customHeight="1">
      <c r="A28" s="187" t="s">
        <v>105</v>
      </c>
      <c r="B28" s="186">
        <f>B15*100/B$6</f>
        <v>19.255717607312516</v>
      </c>
      <c r="C28" s="186">
        <f>C15*100/C$6</f>
        <v>17.83985565729936</v>
      </c>
      <c r="D28" s="186">
        <f>D15*100/D$6</f>
        <v>20.579969522087026</v>
      </c>
      <c r="E28" s="185"/>
    </row>
    <row r="29" spans="1:5" s="181" customFormat="1" ht="20.25" customHeight="1">
      <c r="A29" s="184"/>
      <c r="B29" s="183"/>
      <c r="C29" s="183"/>
      <c r="D29" s="183"/>
    </row>
    <row r="30" spans="1:5" s="181" customFormat="1" ht="20.25" customHeight="1">
      <c r="A30" s="182"/>
      <c r="B30" s="179"/>
      <c r="C30" s="179"/>
      <c r="D30" s="179"/>
    </row>
    <row r="31" spans="1:5" s="181" customFormat="1" ht="24" customHeight="1">
      <c r="A31" s="182"/>
      <c r="B31" s="179"/>
      <c r="C31" s="179"/>
      <c r="D31" s="179"/>
      <c r="E31" s="179"/>
    </row>
    <row r="47" spans="2:4" ht="24" customHeight="1">
      <c r="B47" s="180"/>
      <c r="D47" s="180"/>
    </row>
    <row r="48" spans="2:4" ht="24" customHeight="1">
      <c r="B48" s="180"/>
      <c r="D48" s="180"/>
    </row>
    <row r="49" spans="2:4" ht="24" customHeight="1">
      <c r="B49" s="180"/>
      <c r="D49" s="180"/>
    </row>
    <row r="50" spans="2:4" ht="24" customHeight="1">
      <c r="B50" s="180"/>
      <c r="D50" s="180"/>
    </row>
    <row r="51" spans="2:4" ht="24" customHeight="1">
      <c r="B51" s="180"/>
      <c r="D51" s="180"/>
    </row>
    <row r="52" spans="2:4" ht="24" customHeight="1">
      <c r="B52" s="180"/>
      <c r="D52" s="180"/>
    </row>
    <row r="54" spans="2:4" ht="24" customHeight="1">
      <c r="B54" s="180"/>
      <c r="D54" s="180"/>
    </row>
    <row r="55" spans="2:4" ht="24" customHeight="1">
      <c r="B55" s="180"/>
      <c r="D55" s="180"/>
    </row>
    <row r="56" spans="2:4" ht="24" customHeight="1">
      <c r="B56" s="180"/>
      <c r="D56" s="180"/>
    </row>
    <row r="57" spans="2:4" ht="24" customHeight="1">
      <c r="B57" s="180"/>
      <c r="D57" s="180"/>
    </row>
    <row r="58" spans="2:4" ht="24" customHeight="1">
      <c r="B58" s="180"/>
      <c r="D58" s="180"/>
    </row>
    <row r="74" spans="2:4" ht="24" customHeight="1">
      <c r="B74" s="180"/>
      <c r="D74" s="180"/>
    </row>
    <row r="75" spans="2:4" ht="24" customHeight="1">
      <c r="B75" s="180"/>
      <c r="D75" s="180"/>
    </row>
    <row r="76" spans="2:4" ht="24" customHeight="1">
      <c r="B76" s="180"/>
      <c r="D76" s="180"/>
    </row>
    <row r="78" spans="2:4" ht="24" customHeight="1">
      <c r="B78" s="180"/>
      <c r="D78" s="180"/>
    </row>
    <row r="79" spans="2:4" ht="24" customHeight="1">
      <c r="B79" s="180"/>
    </row>
    <row r="80" spans="2:4" ht="24" customHeight="1">
      <c r="B80" s="180"/>
      <c r="D80" s="180"/>
    </row>
    <row r="81" spans="2:4" ht="24" customHeight="1">
      <c r="B81" s="180"/>
      <c r="D81" s="180"/>
    </row>
    <row r="83" spans="2:4" ht="24" customHeight="1">
      <c r="B83" s="180"/>
      <c r="D83" s="180"/>
    </row>
    <row r="85" spans="2:4" ht="24" customHeight="1">
      <c r="B85" s="180"/>
      <c r="D85" s="180"/>
    </row>
    <row r="87" spans="2:4" ht="24" customHeight="1">
      <c r="B87" s="180"/>
      <c r="D87" s="180"/>
    </row>
    <row r="100" spans="2:4" ht="24" customHeight="1">
      <c r="B100" s="180"/>
      <c r="D100" s="180"/>
    </row>
    <row r="101" spans="2:4" ht="24" customHeight="1">
      <c r="B101" s="180"/>
      <c r="D101" s="180"/>
    </row>
    <row r="104" spans="2:4" ht="24" customHeight="1">
      <c r="B104" s="180"/>
      <c r="D104" s="180"/>
    </row>
    <row r="106" spans="2:4" ht="24" customHeight="1">
      <c r="B106" s="180"/>
      <c r="D106" s="180"/>
    </row>
    <row r="108" spans="2:4" ht="24" customHeight="1">
      <c r="B108" s="180"/>
      <c r="D108" s="180"/>
    </row>
    <row r="109" spans="2:4" ht="24" customHeight="1">
      <c r="B109" s="180"/>
      <c r="D109" s="180"/>
    </row>
    <row r="110" spans="2:4" ht="24" customHeight="1">
      <c r="B110" s="180"/>
      <c r="D110" s="180"/>
    </row>
    <row r="111" spans="2:4" ht="24" customHeight="1">
      <c r="B111" s="180"/>
      <c r="D111" s="180"/>
    </row>
    <row r="112" spans="2:4" ht="24" customHeight="1">
      <c r="B112" s="180"/>
      <c r="D112" s="180"/>
    </row>
    <row r="114" spans="2:4" ht="24" customHeight="1">
      <c r="B114" s="180"/>
      <c r="D114" s="180"/>
    </row>
    <row r="115" spans="2:4" ht="24" customHeight="1">
      <c r="B115" s="180"/>
      <c r="D115" s="180"/>
    </row>
    <row r="116" spans="2:4" ht="24" customHeight="1">
      <c r="B116" s="180"/>
      <c r="D116" s="180"/>
    </row>
    <row r="117" spans="2:4" ht="24" customHeight="1">
      <c r="B117" s="180"/>
      <c r="D117" s="180"/>
    </row>
    <row r="118" spans="2:4" ht="24" customHeight="1">
      <c r="B118" s="180"/>
      <c r="D118" s="180"/>
    </row>
    <row r="136" spans="2:4" ht="24" customHeight="1">
      <c r="B136" s="180"/>
      <c r="D136" s="180"/>
    </row>
    <row r="137" spans="2:4" ht="24" customHeight="1">
      <c r="B137" s="180"/>
      <c r="D137" s="180"/>
    </row>
    <row r="138" spans="2:4" ht="24" customHeight="1">
      <c r="B138" s="180"/>
      <c r="D138" s="180"/>
    </row>
    <row r="139" spans="2:4" ht="24" customHeight="1">
      <c r="B139" s="180"/>
      <c r="D139" s="180"/>
    </row>
    <row r="140" spans="2:4" ht="24" customHeight="1">
      <c r="B140" s="180"/>
      <c r="D140" s="180"/>
    </row>
    <row r="141" spans="2:4" ht="24" customHeight="1">
      <c r="B141" s="180"/>
      <c r="D141" s="180"/>
    </row>
    <row r="162" spans="2:4" ht="24" customHeight="1">
      <c r="B162" s="180"/>
      <c r="D162" s="180"/>
    </row>
    <row r="163" spans="2:4" ht="24" customHeight="1">
      <c r="B163" s="180"/>
      <c r="D163" s="180"/>
    </row>
    <row r="165" spans="2:4" ht="24" customHeight="1">
      <c r="B165" s="180"/>
      <c r="D165" s="180"/>
    </row>
    <row r="166" spans="2:4" ht="24" customHeight="1">
      <c r="B166" s="180"/>
      <c r="D166" s="180"/>
    </row>
    <row r="167" spans="2:4" ht="24" customHeight="1">
      <c r="B167" s="180"/>
      <c r="D167" s="180"/>
    </row>
    <row r="168" spans="2:4" ht="24" customHeight="1">
      <c r="B168" s="180"/>
      <c r="D168" s="180"/>
    </row>
    <row r="169" spans="2:4" ht="24" customHeight="1">
      <c r="B169" s="180"/>
      <c r="D169" s="180"/>
    </row>
    <row r="170" spans="2:4" ht="24" customHeight="1">
      <c r="B170" s="180"/>
      <c r="D170" s="180"/>
    </row>
    <row r="183" spans="2:4" ht="24" customHeight="1">
      <c r="B183" s="180"/>
      <c r="C183" s="180"/>
      <c r="D183" s="180"/>
    </row>
    <row r="184" spans="2:4" ht="24" customHeight="1">
      <c r="B184" s="180"/>
      <c r="C184" s="180"/>
      <c r="D184" s="180"/>
    </row>
    <row r="185" spans="2:4" ht="24" customHeight="1">
      <c r="B185" s="180"/>
      <c r="C185" s="180"/>
      <c r="D185" s="180"/>
    </row>
  </sheetData>
  <pageMargins left="1.0236220472440944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5536"/>
  <sheetViews>
    <sheetView zoomScale="80" zoomScaleNormal="80" workbookViewId="0">
      <selection activeCell="B5" sqref="B5:D20"/>
    </sheetView>
  </sheetViews>
  <sheetFormatPr defaultColWidth="11.25" defaultRowHeight="8.25" customHeight="1"/>
  <cols>
    <col min="1" max="1" width="31.75" style="152" customWidth="1"/>
    <col min="2" max="4" width="19.875" style="151" customWidth="1"/>
    <col min="5" max="5" width="11.25" style="151" customWidth="1"/>
    <col min="6" max="16384" width="11.25" style="151"/>
  </cols>
  <sheetData>
    <row r="1" spans="1:4" s="175" customFormat="1" ht="50.25" customHeight="1">
      <c r="A1" s="175" t="s">
        <v>103</v>
      </c>
      <c r="B1" s="176"/>
      <c r="C1" s="176"/>
      <c r="D1" s="176"/>
    </row>
    <row r="3" spans="1:4" s="152" customFormat="1" ht="30" customHeight="1">
      <c r="A3" s="174" t="s">
        <v>27</v>
      </c>
      <c r="B3" s="173" t="s">
        <v>0</v>
      </c>
      <c r="C3" s="173" t="s">
        <v>26</v>
      </c>
      <c r="D3" s="173" t="s">
        <v>25</v>
      </c>
    </row>
    <row r="4" spans="1:4" s="152" customFormat="1" ht="19.5" customHeight="1">
      <c r="B4" s="172" t="s">
        <v>24</v>
      </c>
      <c r="C4" s="172"/>
      <c r="D4" s="172"/>
    </row>
    <row r="5" spans="1:4" ht="21" customHeight="1">
      <c r="A5" s="171" t="s">
        <v>3</v>
      </c>
      <c r="B5" s="170">
        <v>2045917</v>
      </c>
      <c r="C5" s="170">
        <v>988758</v>
      </c>
      <c r="D5" s="170">
        <v>1057159</v>
      </c>
    </row>
    <row r="6" spans="1:4" ht="4.2" customHeight="1">
      <c r="A6" s="171"/>
      <c r="B6" s="170"/>
      <c r="C6" s="169"/>
      <c r="D6" s="168"/>
    </row>
    <row r="7" spans="1:4" ht="19.2" customHeight="1">
      <c r="A7" s="162" t="s">
        <v>19</v>
      </c>
      <c r="B7" s="166">
        <v>52716</v>
      </c>
      <c r="C7" s="166">
        <v>12428</v>
      </c>
      <c r="D7" s="166">
        <v>40288</v>
      </c>
    </row>
    <row r="8" spans="1:4" ht="19.2" customHeight="1">
      <c r="A8" s="151" t="s">
        <v>18</v>
      </c>
      <c r="B8" s="166">
        <v>630660</v>
      </c>
      <c r="C8" s="166">
        <v>286447</v>
      </c>
      <c r="D8" s="166">
        <v>344213</v>
      </c>
    </row>
    <row r="9" spans="1:4" ht="19.2" customHeight="1">
      <c r="A9" s="161" t="s">
        <v>17</v>
      </c>
      <c r="B9" s="166">
        <v>401519</v>
      </c>
      <c r="C9" s="166">
        <v>234685</v>
      </c>
      <c r="D9" s="166">
        <v>166834</v>
      </c>
    </row>
    <row r="10" spans="1:4" ht="19.2" customHeight="1">
      <c r="A10" s="161" t="s">
        <v>16</v>
      </c>
      <c r="B10" s="166">
        <v>358711</v>
      </c>
      <c r="C10" s="166">
        <v>189441</v>
      </c>
      <c r="D10" s="166">
        <v>169270</v>
      </c>
    </row>
    <row r="11" spans="1:4" ht="19.2" customHeight="1">
      <c r="A11" s="151" t="s">
        <v>15</v>
      </c>
      <c r="B11" s="166">
        <f>SUM(B12:B14)</f>
        <v>380877</v>
      </c>
      <c r="C11" s="166">
        <f>SUM(C12:C14)</f>
        <v>168956</v>
      </c>
      <c r="D11" s="166">
        <f>SUM(D12:D14)</f>
        <v>211921</v>
      </c>
    </row>
    <row r="12" spans="1:4" ht="19.2" customHeight="1">
      <c r="A12" s="159" t="s">
        <v>14</v>
      </c>
      <c r="B12" s="166">
        <v>309712</v>
      </c>
      <c r="C12" s="166">
        <v>123537</v>
      </c>
      <c r="D12" s="166">
        <v>186175</v>
      </c>
    </row>
    <row r="13" spans="1:4" ht="19.2" customHeight="1">
      <c r="A13" s="159" t="s">
        <v>13</v>
      </c>
      <c r="B13" s="166">
        <v>71165</v>
      </c>
      <c r="C13" s="166">
        <v>45419</v>
      </c>
      <c r="D13" s="166">
        <v>25746</v>
      </c>
    </row>
    <row r="14" spans="1:4" ht="19.2" customHeight="1">
      <c r="A14" s="160" t="s">
        <v>12</v>
      </c>
      <c r="B14" s="167" t="s">
        <v>5</v>
      </c>
      <c r="C14" s="167" t="s">
        <v>5</v>
      </c>
      <c r="D14" s="167" t="s">
        <v>5</v>
      </c>
    </row>
    <row r="15" spans="1:4" ht="19.2" customHeight="1">
      <c r="A15" s="151" t="s">
        <v>11</v>
      </c>
      <c r="B15" s="166">
        <f>SUM(B16:B18)</f>
        <v>221434</v>
      </c>
      <c r="C15" s="166">
        <f>SUM(C16:C18)</f>
        <v>96801</v>
      </c>
      <c r="D15" s="166">
        <f t="shared" ref="D15" si="0">SUM(D16:D18)</f>
        <v>124633</v>
      </c>
    </row>
    <row r="16" spans="1:4" ht="19.2" customHeight="1">
      <c r="A16" s="160" t="s">
        <v>10</v>
      </c>
      <c r="B16" s="166">
        <v>124759</v>
      </c>
      <c r="C16" s="166">
        <v>46572</v>
      </c>
      <c r="D16" s="166">
        <v>78187</v>
      </c>
    </row>
    <row r="17" spans="1:7" ht="19.2" customHeight="1">
      <c r="A17" s="160" t="s">
        <v>9</v>
      </c>
      <c r="B17" s="166">
        <v>73441</v>
      </c>
      <c r="C17" s="166">
        <v>43477</v>
      </c>
      <c r="D17" s="166">
        <v>29964</v>
      </c>
    </row>
    <row r="18" spans="1:7" ht="19.2" customHeight="1">
      <c r="A18" s="160" t="s">
        <v>8</v>
      </c>
      <c r="B18" s="166">
        <v>23234</v>
      </c>
      <c r="C18" s="166">
        <v>6752</v>
      </c>
      <c r="D18" s="166">
        <v>16482</v>
      </c>
    </row>
    <row r="19" spans="1:7" ht="19.2" customHeight="1">
      <c r="A19" s="159" t="s">
        <v>7</v>
      </c>
      <c r="B19" s="158">
        <v>0</v>
      </c>
      <c r="C19" s="158">
        <v>0</v>
      </c>
      <c r="D19" s="158">
        <v>0</v>
      </c>
    </row>
    <row r="20" spans="1:7" ht="19.2" customHeight="1">
      <c r="A20" s="159" t="s">
        <v>6</v>
      </c>
      <c r="B20" s="158">
        <v>0</v>
      </c>
      <c r="C20" s="158">
        <v>0</v>
      </c>
      <c r="D20" s="158">
        <v>0</v>
      </c>
    </row>
    <row r="21" spans="1:7" ht="21" customHeight="1">
      <c r="A21" s="151"/>
      <c r="B21" s="165" t="s">
        <v>20</v>
      </c>
      <c r="C21" s="165"/>
      <c r="D21" s="165"/>
      <c r="E21" s="177"/>
      <c r="F21" s="177"/>
      <c r="G21" s="177"/>
    </row>
    <row r="22" spans="1:7" ht="18.75" customHeight="1">
      <c r="A22" s="164" t="s">
        <v>3</v>
      </c>
      <c r="B22" s="163">
        <f>B5/$B$5*100</f>
        <v>100</v>
      </c>
      <c r="C22" s="163">
        <f>C5/$C$5*100</f>
        <v>100</v>
      </c>
      <c r="D22" s="163">
        <f>D5/$D$5*100</f>
        <v>100</v>
      </c>
      <c r="E22" s="132"/>
      <c r="F22" s="132"/>
      <c r="G22" s="132"/>
    </row>
    <row r="23" spans="1:7" ht="6" customHeight="1">
      <c r="A23" s="164"/>
      <c r="B23" s="163"/>
      <c r="C23" s="163"/>
      <c r="D23" s="163"/>
      <c r="E23" s="100"/>
      <c r="F23" s="100"/>
      <c r="G23" s="100"/>
    </row>
    <row r="24" spans="1:7" ht="19.2" customHeight="1">
      <c r="A24" s="162" t="s">
        <v>19</v>
      </c>
      <c r="B24" s="157">
        <f>B7/$B$5*100-0.04</f>
        <v>2.5366441160614044</v>
      </c>
      <c r="C24" s="157">
        <f>C7/$C$5*100</f>
        <v>1.2569304116881987</v>
      </c>
      <c r="D24" s="157">
        <f>D7/$D$5*100</f>
        <v>3.8109688325029629</v>
      </c>
      <c r="E24" s="17"/>
      <c r="F24" s="17"/>
      <c r="G24" s="17"/>
    </row>
    <row r="25" spans="1:7" ht="19.2" customHeight="1">
      <c r="A25" s="151" t="s">
        <v>18</v>
      </c>
      <c r="B25" s="157">
        <f>B8/$B$5*100</f>
        <v>30.825297409425701</v>
      </c>
      <c r="C25" s="157">
        <f>C8/$C$5*100</f>
        <v>28.970385068945081</v>
      </c>
      <c r="D25" s="157">
        <f>D8/$D$5*100</f>
        <v>32.560191986257507</v>
      </c>
      <c r="E25" s="17"/>
      <c r="F25" s="17"/>
      <c r="G25" s="17"/>
    </row>
    <row r="26" spans="1:7" ht="19.2" customHeight="1">
      <c r="A26" s="161" t="s">
        <v>17</v>
      </c>
      <c r="B26" s="157">
        <f>B9/$B$5*100</f>
        <v>19.625380697261914</v>
      </c>
      <c r="C26" s="157">
        <f>C9/$C$5*100</f>
        <v>23.735332609192543</v>
      </c>
      <c r="D26" s="157">
        <f>D9/$D$5*100</f>
        <v>15.781353609059753</v>
      </c>
      <c r="E26" s="17"/>
      <c r="F26" s="17"/>
      <c r="G26" s="17"/>
    </row>
    <row r="27" spans="1:7" ht="19.2" customHeight="1">
      <c r="A27" s="161" t="s">
        <v>16</v>
      </c>
      <c r="B27" s="157">
        <f>B10/$B$5*100</f>
        <v>17.533018201618152</v>
      </c>
      <c r="C27" s="157">
        <f>C10/$C$5*100-0.03</f>
        <v>19.129490997797237</v>
      </c>
      <c r="D27" s="157">
        <f>D10/$D$5*100</f>
        <v>16.011782522780397</v>
      </c>
      <c r="E27" s="17"/>
      <c r="F27" s="17"/>
      <c r="G27" s="17"/>
    </row>
    <row r="28" spans="1:7" ht="19.2" customHeight="1">
      <c r="A28" s="151" t="s">
        <v>15</v>
      </c>
      <c r="B28" s="157">
        <f>B11/$B$5*100</f>
        <v>18.616444362112443</v>
      </c>
      <c r="C28" s="157">
        <f>C11/$C$5*100</f>
        <v>17.087699922529069</v>
      </c>
      <c r="D28" s="157">
        <f>D11/$D$5*100</f>
        <v>20.046274969044394</v>
      </c>
      <c r="E28" s="17"/>
      <c r="F28" s="17"/>
      <c r="G28" s="17"/>
    </row>
    <row r="29" spans="1:7" ht="19.2" customHeight="1">
      <c r="A29" s="159" t="s">
        <v>14</v>
      </c>
      <c r="B29" s="157">
        <f>B12/$B$5*100</f>
        <v>15.138053009970589</v>
      </c>
      <c r="C29" s="157">
        <f>C12/$C$5*100</f>
        <v>12.494159339292324</v>
      </c>
      <c r="D29" s="157">
        <f>D12/$D$5*100</f>
        <v>17.610879725755542</v>
      </c>
      <c r="E29" s="17"/>
      <c r="F29" s="17"/>
      <c r="G29" s="17"/>
    </row>
    <row r="30" spans="1:7" ht="19.2" customHeight="1">
      <c r="A30" s="159" t="s">
        <v>13</v>
      </c>
      <c r="B30" s="157">
        <f>B13/$B$5*100</f>
        <v>3.478391352141851</v>
      </c>
      <c r="C30" s="157">
        <f>C13/$C$5*100</f>
        <v>4.5935405832367469</v>
      </c>
      <c r="D30" s="157">
        <f>D13/$D$5*100</f>
        <v>2.4353952432888524</v>
      </c>
      <c r="E30" s="17"/>
      <c r="F30" s="17"/>
      <c r="G30" s="17"/>
    </row>
    <row r="31" spans="1:7" ht="19.2" customHeight="1">
      <c r="A31" s="160" t="s">
        <v>12</v>
      </c>
      <c r="B31" s="158">
        <v>0</v>
      </c>
      <c r="C31" s="158">
        <v>0</v>
      </c>
      <c r="D31" s="158">
        <v>0</v>
      </c>
      <c r="E31" s="178"/>
      <c r="F31" s="178"/>
      <c r="G31" s="178"/>
    </row>
    <row r="32" spans="1:7" ht="19.2" customHeight="1">
      <c r="A32" s="151" t="s">
        <v>11</v>
      </c>
      <c r="B32" s="157">
        <f>B15/$B$5*100</f>
        <v>10.823215213520392</v>
      </c>
      <c r="C32" s="157">
        <f>C15/$C$5*100</f>
        <v>9.7901609898478696</v>
      </c>
      <c r="D32" s="157">
        <f>D15/$D$5*100</f>
        <v>11.789428080354989</v>
      </c>
      <c r="E32" s="17"/>
      <c r="F32" s="17"/>
      <c r="G32" s="17"/>
    </row>
    <row r="33" spans="1:7" ht="19.2" customHeight="1">
      <c r="A33" s="160" t="s">
        <v>10</v>
      </c>
      <c r="B33" s="157">
        <f>B16/$B$5*100</f>
        <v>6.0979502101013878</v>
      </c>
      <c r="C33" s="157">
        <f>C16/$C$5*100</f>
        <v>4.7101515234263589</v>
      </c>
      <c r="D33" s="157">
        <f>D16/$D$5*100</f>
        <v>7.3959546293414711</v>
      </c>
      <c r="E33" s="17"/>
      <c r="F33" s="17"/>
      <c r="G33" s="17"/>
    </row>
    <row r="34" spans="1:7" ht="19.2" customHeight="1">
      <c r="A34" s="160" t="s">
        <v>9</v>
      </c>
      <c r="B34" s="157">
        <f>B17/$B$5*100</f>
        <v>3.5896373117775546</v>
      </c>
      <c r="C34" s="157">
        <f>C17/$C$5*100</f>
        <v>4.3971325642877233</v>
      </c>
      <c r="D34" s="157">
        <f>D17/$D$5*100</f>
        <v>2.8343891505440526</v>
      </c>
      <c r="E34" s="17"/>
      <c r="F34" s="17"/>
      <c r="G34" s="17"/>
    </row>
    <row r="35" spans="1:7" ht="19.2" customHeight="1">
      <c r="A35" s="160" t="s">
        <v>8</v>
      </c>
      <c r="B35" s="157">
        <f>B18/$B$5*100</f>
        <v>1.1356276916414498</v>
      </c>
      <c r="C35" s="157">
        <f>C18/$C$5*100</f>
        <v>0.68287690213378804</v>
      </c>
      <c r="D35" s="157">
        <f>D18/$D$5*100</f>
        <v>1.5590843004694659</v>
      </c>
      <c r="E35" s="17"/>
      <c r="F35" s="17"/>
      <c r="G35" s="17"/>
    </row>
    <row r="36" spans="1:7" ht="19.2" customHeight="1">
      <c r="A36" s="159" t="s">
        <v>7</v>
      </c>
      <c r="B36" s="158">
        <v>0</v>
      </c>
      <c r="C36" s="158">
        <v>0</v>
      </c>
      <c r="D36" s="158">
        <v>0</v>
      </c>
      <c r="E36" s="100"/>
      <c r="F36" s="100"/>
      <c r="G36" s="100"/>
    </row>
    <row r="37" spans="1:7" ht="19.2" customHeight="1">
      <c r="A37" s="159" t="s">
        <v>6</v>
      </c>
      <c r="B37" s="158">
        <v>0</v>
      </c>
      <c r="C37" s="158">
        <v>0</v>
      </c>
      <c r="D37" s="157">
        <f>D20/$D$5*100</f>
        <v>0</v>
      </c>
      <c r="E37" s="100"/>
      <c r="F37" s="100"/>
      <c r="G37" s="100"/>
    </row>
    <row r="38" spans="1:7" ht="2.25" customHeight="1">
      <c r="A38" s="156"/>
      <c r="B38" s="156"/>
      <c r="C38" s="156"/>
      <c r="D38" s="155">
        <v>0</v>
      </c>
    </row>
    <row r="39" spans="1:7" ht="12.75" customHeight="1">
      <c r="A39" s="154"/>
      <c r="B39" s="153"/>
    </row>
    <row r="40" spans="1:7" ht="20.25" customHeight="1"/>
    <row r="41" spans="1:7" ht="20.25" customHeight="1"/>
    <row r="42" spans="1:7" ht="20.25" customHeight="1"/>
    <row r="43" spans="1:7" ht="20.25" customHeight="1"/>
    <row r="44" spans="1:7" ht="20.25" customHeight="1"/>
    <row r="65536" spans="1:1" ht="26.25" customHeight="1">
      <c r="A65536" s="151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65536"/>
  <sheetViews>
    <sheetView zoomScale="86" zoomScaleNormal="86" workbookViewId="0">
      <selection activeCell="B5" sqref="B5:D37"/>
    </sheetView>
  </sheetViews>
  <sheetFormatPr defaultColWidth="11.25" defaultRowHeight="8.25" customHeight="1"/>
  <cols>
    <col min="1" max="1" width="31.75" style="152" customWidth="1"/>
    <col min="2" max="2" width="18.875" style="151" customWidth="1"/>
    <col min="3" max="3" width="20.25" style="151" customWidth="1"/>
    <col min="4" max="4" width="20.75" style="151" customWidth="1"/>
    <col min="5" max="5" width="11.25" style="151" customWidth="1"/>
    <col min="6" max="16384" width="11.25" style="151"/>
  </cols>
  <sheetData>
    <row r="1" spans="1:4" s="175" customFormat="1" ht="50.25" customHeight="1">
      <c r="A1" s="175" t="s">
        <v>104</v>
      </c>
      <c r="B1" s="176"/>
      <c r="C1" s="176"/>
      <c r="D1" s="176"/>
    </row>
    <row r="3" spans="1:4" s="152" customFormat="1" ht="30" customHeight="1">
      <c r="A3" s="174" t="s">
        <v>27</v>
      </c>
      <c r="B3" s="173" t="s">
        <v>0</v>
      </c>
      <c r="C3" s="173" t="s">
        <v>26</v>
      </c>
      <c r="D3" s="173" t="s">
        <v>25</v>
      </c>
    </row>
    <row r="4" spans="1:4" s="152" customFormat="1" ht="19.5" customHeight="1">
      <c r="B4" s="172" t="s">
        <v>24</v>
      </c>
      <c r="C4" s="172"/>
      <c r="D4" s="172"/>
    </row>
    <row r="5" spans="1:4" ht="21" customHeight="1">
      <c r="A5" s="171" t="s">
        <v>3</v>
      </c>
      <c r="B5" s="170">
        <v>2045917</v>
      </c>
      <c r="C5" s="170">
        <v>988758</v>
      </c>
      <c r="D5" s="170">
        <v>1057159</v>
      </c>
    </row>
    <row r="6" spans="1:4" ht="4.2" customHeight="1">
      <c r="A6" s="171"/>
      <c r="B6" s="170"/>
      <c r="C6" s="169"/>
      <c r="D6" s="168"/>
    </row>
    <row r="7" spans="1:4" ht="19.2" customHeight="1">
      <c r="A7" s="162" t="s">
        <v>19</v>
      </c>
      <c r="B7" s="166">
        <v>52716</v>
      </c>
      <c r="C7" s="166">
        <v>12428</v>
      </c>
      <c r="D7" s="166">
        <v>40288</v>
      </c>
    </row>
    <row r="8" spans="1:4" ht="19.2" customHeight="1">
      <c r="A8" s="151" t="s">
        <v>18</v>
      </c>
      <c r="B8" s="166">
        <v>630660</v>
      </c>
      <c r="C8" s="166">
        <v>286447</v>
      </c>
      <c r="D8" s="166">
        <v>344213</v>
      </c>
    </row>
    <row r="9" spans="1:4" ht="19.2" customHeight="1">
      <c r="A9" s="161" t="s">
        <v>17</v>
      </c>
      <c r="B9" s="166">
        <v>401519</v>
      </c>
      <c r="C9" s="166">
        <v>234685</v>
      </c>
      <c r="D9" s="166">
        <v>166834</v>
      </c>
    </row>
    <row r="10" spans="1:4" ht="19.2" customHeight="1">
      <c r="A10" s="161" t="s">
        <v>16</v>
      </c>
      <c r="B10" s="166">
        <v>358711</v>
      </c>
      <c r="C10" s="166">
        <v>189441</v>
      </c>
      <c r="D10" s="166">
        <v>169270</v>
      </c>
    </row>
    <row r="11" spans="1:4" ht="19.2" customHeight="1">
      <c r="A11" s="151" t="s">
        <v>15</v>
      </c>
      <c r="B11" s="166">
        <f>SUM(B12:B14)</f>
        <v>380877</v>
      </c>
      <c r="C11" s="166">
        <f>SUM(C12:C14)</f>
        <v>168956</v>
      </c>
      <c r="D11" s="166">
        <f>SUM(D12:D14)</f>
        <v>211921</v>
      </c>
    </row>
    <row r="12" spans="1:4" ht="19.2" customHeight="1">
      <c r="A12" s="159" t="s">
        <v>14</v>
      </c>
      <c r="B12" s="166">
        <v>309712</v>
      </c>
      <c r="C12" s="166">
        <v>123537</v>
      </c>
      <c r="D12" s="166">
        <v>186175</v>
      </c>
    </row>
    <row r="13" spans="1:4" ht="19.2" customHeight="1">
      <c r="A13" s="159" t="s">
        <v>13</v>
      </c>
      <c r="B13" s="166">
        <v>71165</v>
      </c>
      <c r="C13" s="166">
        <v>45419</v>
      </c>
      <c r="D13" s="166">
        <v>25746</v>
      </c>
    </row>
    <row r="14" spans="1:4" ht="19.2" customHeight="1">
      <c r="A14" s="160" t="s">
        <v>12</v>
      </c>
      <c r="B14" s="167" t="s">
        <v>5</v>
      </c>
      <c r="C14" s="167" t="s">
        <v>5</v>
      </c>
      <c r="D14" s="167" t="s">
        <v>5</v>
      </c>
    </row>
    <row r="15" spans="1:4" ht="19.2" customHeight="1">
      <c r="A15" s="151" t="s">
        <v>11</v>
      </c>
      <c r="B15" s="166">
        <f>SUM(B16:B18)</f>
        <v>221434</v>
      </c>
      <c r="C15" s="166">
        <f>SUM(C16:C18)</f>
        <v>96801</v>
      </c>
      <c r="D15" s="166">
        <f t="shared" ref="D15" si="0">SUM(D16:D18)</f>
        <v>124633</v>
      </c>
    </row>
    <row r="16" spans="1:4" ht="19.2" customHeight="1">
      <c r="A16" s="160" t="s">
        <v>10</v>
      </c>
      <c r="B16" s="166">
        <v>124759</v>
      </c>
      <c r="C16" s="166">
        <v>46572</v>
      </c>
      <c r="D16" s="166">
        <v>78187</v>
      </c>
    </row>
    <row r="17" spans="1:4" ht="19.2" customHeight="1">
      <c r="A17" s="160" t="s">
        <v>9</v>
      </c>
      <c r="B17" s="166">
        <v>73441</v>
      </c>
      <c r="C17" s="166">
        <v>43477</v>
      </c>
      <c r="D17" s="166">
        <v>29964</v>
      </c>
    </row>
    <row r="18" spans="1:4" ht="19.2" customHeight="1">
      <c r="A18" s="160" t="s">
        <v>8</v>
      </c>
      <c r="B18" s="166">
        <v>23234</v>
      </c>
      <c r="C18" s="166">
        <v>6752</v>
      </c>
      <c r="D18" s="166">
        <v>16482</v>
      </c>
    </row>
    <row r="19" spans="1:4" ht="19.2" customHeight="1">
      <c r="A19" s="159" t="s">
        <v>7</v>
      </c>
      <c r="B19" s="158">
        <v>0</v>
      </c>
      <c r="C19" s="158">
        <v>0</v>
      </c>
      <c r="D19" s="158">
        <v>0</v>
      </c>
    </row>
    <row r="20" spans="1:4" ht="19.2" customHeight="1">
      <c r="A20" s="159" t="s">
        <v>6</v>
      </c>
      <c r="B20" s="158">
        <v>0</v>
      </c>
      <c r="C20" s="158">
        <v>0</v>
      </c>
      <c r="D20" s="158">
        <v>0</v>
      </c>
    </row>
    <row r="21" spans="1:4" ht="21" customHeight="1">
      <c r="A21" s="151"/>
      <c r="B21" s="165" t="s">
        <v>20</v>
      </c>
      <c r="C21" s="165"/>
      <c r="D21" s="165"/>
    </row>
    <row r="22" spans="1:4" ht="18.75" customHeight="1">
      <c r="A22" s="164" t="s">
        <v>3</v>
      </c>
      <c r="B22" s="163">
        <f>B5/$B$5*100</f>
        <v>100</v>
      </c>
      <c r="C22" s="163">
        <f>C5/$C$5*100</f>
        <v>100</v>
      </c>
      <c r="D22" s="163">
        <f>D5/$D$5*100</f>
        <v>100</v>
      </c>
    </row>
    <row r="23" spans="1:4" ht="6" customHeight="1">
      <c r="A23" s="164"/>
      <c r="B23" s="163"/>
      <c r="C23" s="163"/>
      <c r="D23" s="163"/>
    </row>
    <row r="24" spans="1:4" ht="19.2" customHeight="1">
      <c r="A24" s="162" t="s">
        <v>19</v>
      </c>
      <c r="B24" s="157">
        <f>B7/$B$5*100-0.04</f>
        <v>2.5366441160614044</v>
      </c>
      <c r="C24" s="157">
        <f>C7/$C$5*100</f>
        <v>1.2569304116881987</v>
      </c>
      <c r="D24" s="157">
        <f>D7/$D$5*100</f>
        <v>3.8109688325029629</v>
      </c>
    </row>
    <row r="25" spans="1:4" ht="19.2" customHeight="1">
      <c r="A25" s="151" t="s">
        <v>18</v>
      </c>
      <c r="B25" s="157">
        <f>B8/$B$5*100</f>
        <v>30.825297409425701</v>
      </c>
      <c r="C25" s="157">
        <f>C8/$C$5*100</f>
        <v>28.970385068945081</v>
      </c>
      <c r="D25" s="157">
        <f>D8/$D$5*100</f>
        <v>32.560191986257507</v>
      </c>
    </row>
    <row r="26" spans="1:4" ht="19.2" customHeight="1">
      <c r="A26" s="161" t="s">
        <v>17</v>
      </c>
      <c r="B26" s="157">
        <f>B9/$B$5*100</f>
        <v>19.625380697261914</v>
      </c>
      <c r="C26" s="157">
        <f>C9/$C$5*100</f>
        <v>23.735332609192543</v>
      </c>
      <c r="D26" s="157">
        <f>D9/$D$5*100</f>
        <v>15.781353609059753</v>
      </c>
    </row>
    <row r="27" spans="1:4" ht="19.2" customHeight="1">
      <c r="A27" s="161" t="s">
        <v>16</v>
      </c>
      <c r="B27" s="157">
        <f>B10/$B$5*100</f>
        <v>17.533018201618152</v>
      </c>
      <c r="C27" s="157">
        <f>C10/$C$5*100-0.03</f>
        <v>19.129490997797237</v>
      </c>
      <c r="D27" s="157">
        <f>D10/$D$5*100</f>
        <v>16.011782522780397</v>
      </c>
    </row>
    <row r="28" spans="1:4" ht="19.2" customHeight="1">
      <c r="A28" s="151" t="s">
        <v>15</v>
      </c>
      <c r="B28" s="157">
        <f>B11/$B$5*100</f>
        <v>18.616444362112443</v>
      </c>
      <c r="C28" s="157">
        <f>C11/$C$5*100</f>
        <v>17.087699922529069</v>
      </c>
      <c r="D28" s="157">
        <f>D11/$D$5*100</f>
        <v>20.046274969044394</v>
      </c>
    </row>
    <row r="29" spans="1:4" ht="19.2" customHeight="1">
      <c r="A29" s="159" t="s">
        <v>14</v>
      </c>
      <c r="B29" s="157">
        <f>B12/$B$5*100</f>
        <v>15.138053009970589</v>
      </c>
      <c r="C29" s="157">
        <f>C12/$C$5*100</f>
        <v>12.494159339292324</v>
      </c>
      <c r="D29" s="157">
        <f>D12/$D$5*100</f>
        <v>17.610879725755542</v>
      </c>
    </row>
    <row r="30" spans="1:4" ht="19.2" customHeight="1">
      <c r="A30" s="159" t="s">
        <v>13</v>
      </c>
      <c r="B30" s="157">
        <f>B13/$B$5*100</f>
        <v>3.478391352141851</v>
      </c>
      <c r="C30" s="157">
        <f>C13/$C$5*100</f>
        <v>4.5935405832367469</v>
      </c>
      <c r="D30" s="157">
        <f>D13/$D$5*100</f>
        <v>2.4353952432888524</v>
      </c>
    </row>
    <row r="31" spans="1:4" ht="19.2" customHeight="1">
      <c r="A31" s="160" t="s">
        <v>12</v>
      </c>
      <c r="B31" s="158">
        <v>0</v>
      </c>
      <c r="C31" s="158">
        <v>0</v>
      </c>
      <c r="D31" s="158">
        <v>0</v>
      </c>
    </row>
    <row r="32" spans="1:4" ht="19.2" customHeight="1">
      <c r="A32" s="151" t="s">
        <v>11</v>
      </c>
      <c r="B32" s="157">
        <f>B15/$B$5*100</f>
        <v>10.823215213520392</v>
      </c>
      <c r="C32" s="157">
        <f>C15/$C$5*100</f>
        <v>9.7901609898478696</v>
      </c>
      <c r="D32" s="157">
        <f>D15/$D$5*100</f>
        <v>11.789428080354989</v>
      </c>
    </row>
    <row r="33" spans="1:4" ht="19.2" customHeight="1">
      <c r="A33" s="160" t="s">
        <v>10</v>
      </c>
      <c r="B33" s="157">
        <f>B16/$B$5*100</f>
        <v>6.0979502101013878</v>
      </c>
      <c r="C33" s="157">
        <f>C16/$C$5*100</f>
        <v>4.7101515234263589</v>
      </c>
      <c r="D33" s="157">
        <f>D16/$D$5*100</f>
        <v>7.3959546293414711</v>
      </c>
    </row>
    <row r="34" spans="1:4" ht="19.2" customHeight="1">
      <c r="A34" s="160" t="s">
        <v>9</v>
      </c>
      <c r="B34" s="157">
        <f>B17/$B$5*100</f>
        <v>3.5896373117775546</v>
      </c>
      <c r="C34" s="157">
        <f>C17/$C$5*100</f>
        <v>4.3971325642877233</v>
      </c>
      <c r="D34" s="157">
        <f>D17/$D$5*100</f>
        <v>2.8343891505440526</v>
      </c>
    </row>
    <row r="35" spans="1:4" ht="19.2" customHeight="1">
      <c r="A35" s="160" t="s">
        <v>8</v>
      </c>
      <c r="B35" s="157">
        <f>B18/$B$5*100</f>
        <v>1.1356276916414498</v>
      </c>
      <c r="C35" s="157">
        <f>C18/$C$5*100</f>
        <v>0.68287690213378804</v>
      </c>
      <c r="D35" s="157">
        <f>D18/$D$5*100</f>
        <v>1.5590843004694659</v>
      </c>
    </row>
    <row r="36" spans="1:4" ht="19.2" customHeight="1">
      <c r="A36" s="159" t="s">
        <v>7</v>
      </c>
      <c r="B36" s="158">
        <v>0</v>
      </c>
      <c r="C36" s="158">
        <v>0</v>
      </c>
      <c r="D36" s="158">
        <v>0</v>
      </c>
    </row>
    <row r="37" spans="1:4" ht="19.2" customHeight="1">
      <c r="A37" s="159" t="s">
        <v>6</v>
      </c>
      <c r="B37" s="158">
        <v>0</v>
      </c>
      <c r="C37" s="158">
        <v>0</v>
      </c>
      <c r="D37" s="157">
        <f>D20/$D$5*100</f>
        <v>0</v>
      </c>
    </row>
    <row r="38" spans="1:4" ht="2.25" customHeight="1">
      <c r="A38" s="156"/>
      <c r="B38" s="156"/>
      <c r="C38" s="156"/>
      <c r="D38" s="155">
        <v>0</v>
      </c>
    </row>
    <row r="39" spans="1:4" ht="12.75" customHeight="1">
      <c r="A39" s="154"/>
      <c r="B39" s="153"/>
    </row>
    <row r="40" spans="1:4" ht="20.25" customHeight="1"/>
    <row r="41" spans="1:4" ht="20.25" customHeight="1"/>
    <row r="42" spans="1:4" ht="20.25" customHeight="1"/>
    <row r="43" spans="1:4" ht="20.25" customHeight="1"/>
    <row r="44" spans="1:4" ht="20.25" customHeight="1"/>
    <row r="65536" spans="1:1" ht="26.25" customHeight="1">
      <c r="A65536" s="151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57"/>
  <sheetViews>
    <sheetView topLeftCell="B25" zoomScale="80" zoomScaleNormal="80" workbookViewId="0">
      <pane ySplit="408" topLeftCell="A7" activePane="bottomLeft"/>
      <selection activeCell="F25" sqref="F1:I1048576"/>
      <selection pane="bottomLeft" activeCell="B10" sqref="B10"/>
    </sheetView>
  </sheetViews>
  <sheetFormatPr defaultColWidth="11.25" defaultRowHeight="18" customHeight="1"/>
  <cols>
    <col min="1" max="1" width="45.125" style="24" customWidth="1"/>
    <col min="2" max="4" width="17.125" style="24" customWidth="1"/>
    <col min="5" max="16384" width="11.25" style="24"/>
  </cols>
  <sheetData>
    <row r="1" spans="1:4" s="147" customFormat="1" ht="49.2" customHeight="1">
      <c r="A1" s="147" t="s">
        <v>101</v>
      </c>
      <c r="B1" s="148"/>
      <c r="C1" s="148"/>
      <c r="D1" s="148"/>
    </row>
    <row r="2" spans="1:4" s="70" customFormat="1" ht="9" customHeight="1">
      <c r="A2" s="31"/>
      <c r="B2" s="31"/>
      <c r="C2" s="31"/>
      <c r="D2" s="31"/>
    </row>
    <row r="3" spans="1:4" s="70" customFormat="1" ht="23.25" customHeight="1">
      <c r="A3" s="33" t="s">
        <v>100</v>
      </c>
      <c r="B3" s="32" t="s">
        <v>0</v>
      </c>
      <c r="C3" s="32" t="s">
        <v>26</v>
      </c>
      <c r="D3" s="32" t="s">
        <v>25</v>
      </c>
    </row>
    <row r="4" spans="1:4" s="70" customFormat="1" ht="18" customHeight="1">
      <c r="A4" s="22"/>
      <c r="B4" s="82" t="s">
        <v>24</v>
      </c>
      <c r="C4" s="82"/>
      <c r="D4" s="82"/>
    </row>
    <row r="5" spans="1:4" s="70" customFormat="1" ht="18" customHeight="1">
      <c r="A5" s="31" t="s">
        <v>3</v>
      </c>
      <c r="B5" s="146">
        <v>1252549</v>
      </c>
      <c r="C5" s="146">
        <v>695555</v>
      </c>
      <c r="D5" s="146">
        <v>556994</v>
      </c>
    </row>
    <row r="6" spans="1:4" s="70" customFormat="1" ht="8.25" customHeight="1">
      <c r="A6" s="31"/>
      <c r="B6" s="145"/>
      <c r="C6" s="145"/>
      <c r="D6" s="145"/>
    </row>
    <row r="7" spans="1:4" ht="18.600000000000001" customHeight="1">
      <c r="A7" s="19" t="s">
        <v>99</v>
      </c>
      <c r="B7" s="145"/>
      <c r="C7" s="145"/>
      <c r="D7" s="145"/>
    </row>
    <row r="8" spans="1:4" ht="18.600000000000001" customHeight="1">
      <c r="A8" s="19" t="s">
        <v>98</v>
      </c>
      <c r="B8" s="90">
        <v>25549</v>
      </c>
      <c r="C8" s="90">
        <v>16905</v>
      </c>
      <c r="D8" s="90">
        <v>8644</v>
      </c>
    </row>
    <row r="9" spans="1:4" ht="18.600000000000001" customHeight="1">
      <c r="A9" s="19" t="s">
        <v>97</v>
      </c>
      <c r="B9" s="90">
        <v>54259</v>
      </c>
      <c r="C9" s="90">
        <v>17202</v>
      </c>
      <c r="D9" s="90">
        <v>37057</v>
      </c>
    </row>
    <row r="10" spans="1:4" ht="18.600000000000001" customHeight="1">
      <c r="A10" s="19" t="s">
        <v>96</v>
      </c>
      <c r="B10" s="145"/>
      <c r="C10" s="145"/>
      <c r="D10" s="145"/>
    </row>
    <row r="11" spans="1:4" ht="18.600000000000001" customHeight="1">
      <c r="A11" s="19" t="s">
        <v>95</v>
      </c>
      <c r="B11" s="90">
        <v>27390</v>
      </c>
      <c r="C11" s="90">
        <v>10662</v>
      </c>
      <c r="D11" s="90">
        <v>16728</v>
      </c>
    </row>
    <row r="12" spans="1:4" ht="18.600000000000001" customHeight="1">
      <c r="A12" s="19" t="s">
        <v>94</v>
      </c>
      <c r="B12" s="90">
        <v>35243</v>
      </c>
      <c r="C12" s="90">
        <v>10655</v>
      </c>
      <c r="D12" s="90">
        <v>24588</v>
      </c>
    </row>
    <row r="13" spans="1:4" ht="18.600000000000001" customHeight="1">
      <c r="A13" s="19" t="s">
        <v>93</v>
      </c>
      <c r="B13" s="90">
        <v>224243</v>
      </c>
      <c r="C13" s="90">
        <v>77253</v>
      </c>
      <c r="D13" s="90">
        <v>146990</v>
      </c>
    </row>
    <row r="14" spans="1:4" ht="18.600000000000001" customHeight="1">
      <c r="A14" s="19" t="s">
        <v>92</v>
      </c>
      <c r="B14" s="145"/>
      <c r="C14" s="145"/>
      <c r="D14" s="145"/>
    </row>
    <row r="15" spans="1:4" ht="18.600000000000001" customHeight="1">
      <c r="A15" s="137" t="s">
        <v>91</v>
      </c>
      <c r="B15" s="90">
        <v>386943</v>
      </c>
      <c r="C15" s="90">
        <v>245961</v>
      </c>
      <c r="D15" s="90">
        <v>140982</v>
      </c>
    </row>
    <row r="16" spans="1:4" ht="18.600000000000001" customHeight="1">
      <c r="A16" s="19" t="s">
        <v>90</v>
      </c>
      <c r="B16" s="145"/>
      <c r="C16" s="145"/>
      <c r="D16" s="145"/>
    </row>
    <row r="17" spans="1:8" ht="18.600000000000001" customHeight="1">
      <c r="A17" s="19" t="s">
        <v>89</v>
      </c>
      <c r="B17" s="90">
        <v>162947</v>
      </c>
      <c r="C17" s="90">
        <v>120645</v>
      </c>
      <c r="D17" s="90">
        <v>42302</v>
      </c>
    </row>
    <row r="18" spans="1:8" ht="18.600000000000001" customHeight="1">
      <c r="A18" s="19" t="s">
        <v>88</v>
      </c>
      <c r="B18" s="145"/>
      <c r="C18" s="145"/>
      <c r="D18" s="145"/>
    </row>
    <row r="19" spans="1:8" ht="18.600000000000001" customHeight="1">
      <c r="A19" s="19" t="s">
        <v>87</v>
      </c>
      <c r="B19" s="90">
        <v>139920</v>
      </c>
      <c r="C19" s="90">
        <v>77950</v>
      </c>
      <c r="D19" s="90">
        <v>61970</v>
      </c>
    </row>
    <row r="20" spans="1:8" ht="18.600000000000001" customHeight="1">
      <c r="A20" s="19" t="s">
        <v>86</v>
      </c>
      <c r="B20" s="145"/>
      <c r="C20" s="145"/>
      <c r="D20" s="145"/>
    </row>
    <row r="21" spans="1:8" ht="18.600000000000001" customHeight="1">
      <c r="A21" s="19" t="s">
        <v>85</v>
      </c>
      <c r="B21" s="90">
        <v>196055</v>
      </c>
      <c r="C21" s="90">
        <v>118322</v>
      </c>
      <c r="D21" s="90">
        <v>77733</v>
      </c>
    </row>
    <row r="22" spans="1:8" ht="18.600000000000001" customHeight="1">
      <c r="A22" s="16" t="s">
        <v>84</v>
      </c>
      <c r="B22" s="86" t="s">
        <v>5</v>
      </c>
      <c r="C22" s="86" t="s">
        <v>5</v>
      </c>
      <c r="D22" s="86" t="s">
        <v>5</v>
      </c>
    </row>
    <row r="23" spans="1:8" ht="21.75" customHeight="1">
      <c r="B23" s="141" t="s">
        <v>20</v>
      </c>
      <c r="C23" s="141"/>
      <c r="D23" s="141"/>
    </row>
    <row r="24" spans="1:8" s="70" customFormat="1" ht="18" customHeight="1">
      <c r="A24" s="31" t="s">
        <v>3</v>
      </c>
      <c r="B24" s="140">
        <f>B5/$B$5*100</f>
        <v>100</v>
      </c>
      <c r="C24" s="140">
        <f>C5/$C$5*100</f>
        <v>100</v>
      </c>
      <c r="D24" s="140">
        <f>D5/$D$5*100</f>
        <v>100</v>
      </c>
      <c r="F24" s="72"/>
      <c r="G24" s="72"/>
      <c r="H24" s="72"/>
    </row>
    <row r="25" spans="1:8" s="70" customFormat="1" ht="4.8" customHeight="1">
      <c r="A25" s="139"/>
      <c r="B25" s="138"/>
      <c r="C25" s="138"/>
      <c r="D25" s="138"/>
    </row>
    <row r="26" spans="1:8" ht="19.2" customHeight="1">
      <c r="A26" s="19" t="s">
        <v>99</v>
      </c>
      <c r="B26" s="102"/>
      <c r="C26" s="102"/>
      <c r="D26" s="102"/>
    </row>
    <row r="27" spans="1:8" ht="19.2" customHeight="1">
      <c r="A27" s="19" t="s">
        <v>98</v>
      </c>
      <c r="B27" s="134">
        <f>B8*100/$B$5</f>
        <v>2.0397605203469085</v>
      </c>
      <c r="C27" s="134">
        <f>C8*100/$C$5</f>
        <v>2.4304332511447693</v>
      </c>
      <c r="D27" s="134">
        <f>D8*100/$D$5-0.03</f>
        <v>1.5219018158184827</v>
      </c>
      <c r="F27" s="4"/>
      <c r="G27" s="4"/>
      <c r="H27" s="4"/>
    </row>
    <row r="28" spans="1:8" ht="19.2" customHeight="1">
      <c r="A28" s="19" t="s">
        <v>97</v>
      </c>
      <c r="B28" s="134">
        <f>B9*100/$B$5</f>
        <v>4.3318864172180094</v>
      </c>
      <c r="C28" s="134">
        <f>C9*100/$C$5</f>
        <v>2.4731329657611547</v>
      </c>
      <c r="D28" s="134">
        <f>D9*100/$D$5</f>
        <v>6.6530339644592225</v>
      </c>
      <c r="F28" s="4"/>
      <c r="G28" s="4"/>
      <c r="H28" s="4"/>
    </row>
    <row r="29" spans="1:8" ht="19.2" customHeight="1">
      <c r="A29" s="19" t="s">
        <v>96</v>
      </c>
      <c r="B29" s="134"/>
      <c r="C29" s="136"/>
      <c r="D29" s="136"/>
      <c r="F29" s="100"/>
      <c r="G29" s="100"/>
      <c r="H29" s="100"/>
    </row>
    <row r="30" spans="1:8" ht="19.2" customHeight="1">
      <c r="A30" s="19" t="s">
        <v>95</v>
      </c>
      <c r="B30" s="134">
        <f>B11*100/$B$5</f>
        <v>2.1867407981643834</v>
      </c>
      <c r="C30" s="134">
        <f>C11*100/$C$5</f>
        <v>1.5328766237033735</v>
      </c>
      <c r="D30" s="134">
        <f>D11*100/$D$5</f>
        <v>3.0032639489832924</v>
      </c>
      <c r="F30" s="4"/>
      <c r="G30" s="4"/>
      <c r="H30" s="4"/>
    </row>
    <row r="31" spans="1:8" ht="19.2" customHeight="1">
      <c r="A31" s="19" t="s">
        <v>94</v>
      </c>
      <c r="B31" s="134">
        <f>B12*100/$B$5</f>
        <v>2.8137022982733608</v>
      </c>
      <c r="C31" s="134">
        <f>C12*100/$C$5</f>
        <v>1.5318702331231895</v>
      </c>
      <c r="D31" s="134">
        <f>D12*100/$D$5</f>
        <v>4.4144102090866326</v>
      </c>
      <c r="F31" s="4"/>
      <c r="G31" s="4"/>
      <c r="H31" s="4"/>
    </row>
    <row r="32" spans="1:8" ht="19.2" customHeight="1">
      <c r="A32" s="19" t="s">
        <v>93</v>
      </c>
      <c r="B32" s="134">
        <f>B13*100/$B$5</f>
        <v>17.902932340371514</v>
      </c>
      <c r="C32" s="134">
        <f>C13*100/$C$5</f>
        <v>11.106670212995377</v>
      </c>
      <c r="D32" s="134">
        <f>D13*100/$D$5</f>
        <v>26.389871345113232</v>
      </c>
      <c r="F32" s="4"/>
      <c r="G32" s="4"/>
      <c r="H32" s="4"/>
    </row>
    <row r="33" spans="1:8" ht="19.2" customHeight="1">
      <c r="A33" s="19" t="s">
        <v>92</v>
      </c>
      <c r="B33" s="136"/>
      <c r="C33" s="136"/>
      <c r="D33" s="136"/>
      <c r="F33" s="100"/>
      <c r="G33" s="100"/>
      <c r="H33" s="100"/>
    </row>
    <row r="34" spans="1:8" ht="19.2" customHeight="1">
      <c r="A34" s="137" t="s">
        <v>91</v>
      </c>
      <c r="B34" s="134">
        <f>B15*100/$B$5</f>
        <v>30.892444127934315</v>
      </c>
      <c r="C34" s="134">
        <f>C15*100/$C$5</f>
        <v>35.36183335609693</v>
      </c>
      <c r="D34" s="134">
        <f>D15*100/$D$5</f>
        <v>25.311224178357396</v>
      </c>
      <c r="F34" s="4"/>
      <c r="G34" s="4"/>
      <c r="H34" s="4"/>
    </row>
    <row r="35" spans="1:8" ht="19.2" customHeight="1">
      <c r="A35" s="19" t="s">
        <v>90</v>
      </c>
      <c r="B35" s="136"/>
      <c r="C35" s="136"/>
      <c r="D35" s="136"/>
      <c r="F35" s="100"/>
      <c r="G35" s="100"/>
      <c r="H35" s="100"/>
    </row>
    <row r="36" spans="1:8" ht="19.2" customHeight="1">
      <c r="A36" s="19" t="s">
        <v>89</v>
      </c>
      <c r="B36" s="134">
        <f>B17*100/$B$5</f>
        <v>13.009231574972317</v>
      </c>
      <c r="C36" s="134">
        <f>C17*100/$C$5+0.03</f>
        <v>17.375141649474163</v>
      </c>
      <c r="D36" s="134">
        <f>D17*100/$D$5</f>
        <v>7.5946958135994285</v>
      </c>
      <c r="F36" s="4"/>
      <c r="G36" s="4"/>
      <c r="H36" s="4"/>
    </row>
    <row r="37" spans="1:8" ht="19.2" customHeight="1">
      <c r="A37" s="19" t="s">
        <v>88</v>
      </c>
      <c r="B37" s="136"/>
      <c r="C37" s="136"/>
      <c r="D37" s="134"/>
      <c r="F37" s="100"/>
      <c r="G37" s="100"/>
      <c r="H37" s="100"/>
    </row>
    <row r="38" spans="1:8" ht="19.2" customHeight="1">
      <c r="A38" s="19" t="s">
        <v>87</v>
      </c>
      <c r="B38" s="134">
        <f>B19*100/$B$5</f>
        <v>11.17082046291203</v>
      </c>
      <c r="C38" s="134">
        <f>C19*100/$C$5</f>
        <v>11.206877960765144</v>
      </c>
      <c r="D38" s="134">
        <f>D19*100/$D$5</f>
        <v>11.125793096514505</v>
      </c>
      <c r="F38" s="4"/>
      <c r="G38" s="4"/>
      <c r="H38" s="4"/>
    </row>
    <row r="39" spans="1:8" ht="19.2" customHeight="1">
      <c r="A39" s="19" t="s">
        <v>86</v>
      </c>
      <c r="B39" s="136"/>
      <c r="C39" s="136"/>
      <c r="D39" s="136"/>
      <c r="F39" s="100"/>
      <c r="G39" s="100"/>
      <c r="H39" s="100"/>
    </row>
    <row r="40" spans="1:8" ht="19.2" customHeight="1">
      <c r="A40" s="19" t="s">
        <v>85</v>
      </c>
      <c r="B40" s="134">
        <f>B21*100/$B$5</f>
        <v>15.652481459807161</v>
      </c>
      <c r="C40" s="134">
        <f>C21*100/$C$5</f>
        <v>17.0111637469359</v>
      </c>
      <c r="D40" s="134">
        <f>D21*100/$D$5</f>
        <v>13.955805628067807</v>
      </c>
      <c r="F40" s="4"/>
      <c r="G40" s="4"/>
      <c r="H40" s="4"/>
    </row>
    <row r="41" spans="1:8" ht="19.2" customHeight="1">
      <c r="A41" s="16" t="s">
        <v>84</v>
      </c>
      <c r="B41" s="129" t="s">
        <v>5</v>
      </c>
      <c r="C41" s="150" t="s">
        <v>5</v>
      </c>
      <c r="D41" s="150" t="s">
        <v>5</v>
      </c>
      <c r="F41" s="4"/>
      <c r="G41" s="4"/>
      <c r="H41" s="4"/>
    </row>
    <row r="42" spans="1:8" ht="9" customHeight="1">
      <c r="A42" s="104"/>
      <c r="B42" s="104"/>
      <c r="C42" s="104"/>
      <c r="D42" s="104"/>
    </row>
    <row r="43" spans="1:8" ht="6" customHeight="1"/>
    <row r="44" spans="1:8" ht="12.75" customHeight="1"/>
    <row r="45" spans="1:8" ht="12.75" customHeight="1"/>
    <row r="46" spans="1:8" ht="12.75" customHeight="1"/>
    <row r="47" spans="1:8" ht="12.75" customHeight="1"/>
    <row r="48" spans="1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7"/>
  <sheetViews>
    <sheetView topLeftCell="A24" zoomScale="83" zoomScaleNormal="83" workbookViewId="0">
      <selection activeCell="B5" sqref="B5:D41"/>
    </sheetView>
  </sheetViews>
  <sheetFormatPr defaultColWidth="11.25" defaultRowHeight="18" customHeight="1"/>
  <cols>
    <col min="1" max="1" width="45.125" style="24" customWidth="1"/>
    <col min="2" max="4" width="17.125" style="24" customWidth="1"/>
    <col min="5" max="16384" width="11.25" style="24"/>
  </cols>
  <sheetData>
    <row r="1" spans="1:7" s="147" customFormat="1" ht="49.2" customHeight="1">
      <c r="A1" s="147" t="s">
        <v>102</v>
      </c>
      <c r="B1" s="148"/>
      <c r="C1" s="148"/>
      <c r="D1" s="148"/>
    </row>
    <row r="2" spans="1:7" s="70" customFormat="1" ht="9" customHeight="1">
      <c r="A2" s="31"/>
      <c r="B2" s="31"/>
      <c r="C2" s="31"/>
      <c r="D2" s="31"/>
    </row>
    <row r="3" spans="1:7" s="70" customFormat="1" ht="23.25" customHeight="1">
      <c r="A3" s="33" t="s">
        <v>100</v>
      </c>
      <c r="B3" s="32" t="s">
        <v>0</v>
      </c>
      <c r="C3" s="32" t="s">
        <v>26</v>
      </c>
      <c r="D3" s="32" t="s">
        <v>25</v>
      </c>
    </row>
    <row r="4" spans="1:7" s="70" customFormat="1" ht="18" customHeight="1">
      <c r="A4" s="22"/>
      <c r="B4" s="82" t="s">
        <v>24</v>
      </c>
      <c r="C4" s="82"/>
      <c r="D4" s="82"/>
    </row>
    <row r="5" spans="1:7" s="70" customFormat="1" ht="18" customHeight="1">
      <c r="A5" s="31" t="s">
        <v>3</v>
      </c>
      <c r="B5" s="146">
        <v>1252549</v>
      </c>
      <c r="C5" s="146">
        <v>695555</v>
      </c>
      <c r="D5" s="146">
        <v>556994</v>
      </c>
      <c r="E5" s="143"/>
      <c r="F5" s="143"/>
      <c r="G5" s="143"/>
    </row>
    <row r="6" spans="1:7" s="70" customFormat="1" ht="8.25" customHeight="1">
      <c r="A6" s="31"/>
      <c r="B6" s="145"/>
      <c r="C6" s="145"/>
      <c r="D6" s="145"/>
    </row>
    <row r="7" spans="1:7" ht="18.600000000000001" customHeight="1">
      <c r="A7" s="19" t="s">
        <v>99</v>
      </c>
      <c r="B7" s="145"/>
      <c r="C7" s="145"/>
      <c r="D7" s="145"/>
    </row>
    <row r="8" spans="1:7" ht="18.600000000000001" customHeight="1">
      <c r="A8" s="19" t="s">
        <v>98</v>
      </c>
      <c r="B8" s="90">
        <v>25549</v>
      </c>
      <c r="C8" s="90">
        <v>16905</v>
      </c>
      <c r="D8" s="90">
        <v>8644</v>
      </c>
      <c r="E8" s="143"/>
      <c r="F8" s="143"/>
      <c r="G8" s="142"/>
    </row>
    <row r="9" spans="1:7" ht="18.600000000000001" customHeight="1">
      <c r="A9" s="19" t="s">
        <v>97</v>
      </c>
      <c r="B9" s="90">
        <v>54259</v>
      </c>
      <c r="C9" s="90">
        <v>17202</v>
      </c>
      <c r="D9" s="90">
        <v>37057</v>
      </c>
      <c r="E9" s="143"/>
      <c r="F9" s="143"/>
      <c r="G9" s="142"/>
    </row>
    <row r="10" spans="1:7" ht="18.600000000000001" customHeight="1">
      <c r="A10" s="19" t="s">
        <v>96</v>
      </c>
      <c r="B10" s="145"/>
      <c r="C10" s="145"/>
      <c r="D10" s="145"/>
      <c r="E10" s="144"/>
      <c r="F10" s="144"/>
      <c r="G10" s="144"/>
    </row>
    <row r="11" spans="1:7" ht="18.600000000000001" customHeight="1">
      <c r="A11" s="19" t="s">
        <v>95</v>
      </c>
      <c r="B11" s="90">
        <v>27390</v>
      </c>
      <c r="C11" s="90">
        <v>10662</v>
      </c>
      <c r="D11" s="90">
        <v>16728</v>
      </c>
      <c r="E11" s="143"/>
      <c r="F11" s="143"/>
      <c r="G11" s="142"/>
    </row>
    <row r="12" spans="1:7" ht="18.600000000000001" customHeight="1">
      <c r="A12" s="19" t="s">
        <v>94</v>
      </c>
      <c r="B12" s="90">
        <v>35243</v>
      </c>
      <c r="C12" s="90">
        <v>10655</v>
      </c>
      <c r="D12" s="90">
        <v>24588</v>
      </c>
      <c r="E12" s="143"/>
      <c r="F12" s="143"/>
      <c r="G12" s="142"/>
    </row>
    <row r="13" spans="1:7" ht="18.600000000000001" customHeight="1">
      <c r="A13" s="19" t="s">
        <v>93</v>
      </c>
      <c r="B13" s="90">
        <v>224243</v>
      </c>
      <c r="C13" s="90">
        <v>77253</v>
      </c>
      <c r="D13" s="90">
        <v>146990</v>
      </c>
      <c r="E13" s="143"/>
      <c r="F13" s="143"/>
      <c r="G13" s="142"/>
    </row>
    <row r="14" spans="1:7" ht="18.600000000000001" customHeight="1">
      <c r="A14" s="19" t="s">
        <v>92</v>
      </c>
      <c r="B14" s="145"/>
      <c r="C14" s="145"/>
      <c r="D14" s="145"/>
      <c r="E14" s="144"/>
      <c r="F14" s="144"/>
      <c r="G14" s="144"/>
    </row>
    <row r="15" spans="1:7" ht="18.600000000000001" customHeight="1">
      <c r="A15" s="137" t="s">
        <v>91</v>
      </c>
      <c r="B15" s="90">
        <v>386943</v>
      </c>
      <c r="C15" s="90">
        <v>245961</v>
      </c>
      <c r="D15" s="90">
        <v>140982</v>
      </c>
      <c r="E15" s="143"/>
      <c r="F15" s="143"/>
      <c r="G15" s="142"/>
    </row>
    <row r="16" spans="1:7" ht="18.600000000000001" customHeight="1">
      <c r="A16" s="19" t="s">
        <v>90</v>
      </c>
      <c r="B16" s="145"/>
      <c r="C16" s="145"/>
      <c r="D16" s="145"/>
      <c r="E16" s="144"/>
      <c r="F16" s="144"/>
      <c r="G16" s="144"/>
    </row>
    <row r="17" spans="1:9" ht="18.600000000000001" customHeight="1">
      <c r="A17" s="19" t="s">
        <v>89</v>
      </c>
      <c r="B17" s="90">
        <v>162947</v>
      </c>
      <c r="C17" s="90">
        <v>120645</v>
      </c>
      <c r="D17" s="90">
        <v>42302</v>
      </c>
      <c r="E17" s="143"/>
      <c r="F17" s="143"/>
      <c r="G17" s="142"/>
    </row>
    <row r="18" spans="1:9" ht="18.600000000000001" customHeight="1">
      <c r="A18" s="19" t="s">
        <v>88</v>
      </c>
      <c r="B18" s="145"/>
      <c r="C18" s="145"/>
      <c r="D18" s="145"/>
      <c r="E18" s="144"/>
      <c r="F18" s="144"/>
      <c r="G18" s="144"/>
    </row>
    <row r="19" spans="1:9" ht="18.600000000000001" customHeight="1">
      <c r="A19" s="19" t="s">
        <v>87</v>
      </c>
      <c r="B19" s="90">
        <v>139920</v>
      </c>
      <c r="C19" s="90">
        <v>77950</v>
      </c>
      <c r="D19" s="90">
        <v>61970</v>
      </c>
      <c r="E19" s="143"/>
      <c r="F19" s="143"/>
      <c r="G19" s="142"/>
    </row>
    <row r="20" spans="1:9" ht="18.600000000000001" customHeight="1">
      <c r="A20" s="19" t="s">
        <v>86</v>
      </c>
      <c r="B20" s="145"/>
      <c r="C20" s="145"/>
      <c r="D20" s="145"/>
      <c r="E20" s="144"/>
      <c r="F20" s="144"/>
      <c r="G20" s="144"/>
    </row>
    <row r="21" spans="1:9" ht="18.600000000000001" customHeight="1">
      <c r="A21" s="19" t="s">
        <v>85</v>
      </c>
      <c r="B21" s="90">
        <v>196055</v>
      </c>
      <c r="C21" s="90">
        <v>118322</v>
      </c>
      <c r="D21" s="90">
        <v>77733</v>
      </c>
      <c r="E21" s="143"/>
      <c r="F21" s="143"/>
      <c r="G21" s="142"/>
    </row>
    <row r="22" spans="1:9" ht="18.600000000000001" customHeight="1">
      <c r="A22" s="16" t="s">
        <v>84</v>
      </c>
      <c r="B22" s="86" t="s">
        <v>5</v>
      </c>
      <c r="C22" s="86" t="s">
        <v>5</v>
      </c>
      <c r="D22" s="86" t="s">
        <v>5</v>
      </c>
      <c r="E22" s="143"/>
      <c r="F22" s="143"/>
      <c r="G22" s="142"/>
    </row>
    <row r="23" spans="1:9" ht="21.75" customHeight="1">
      <c r="B23" s="141" t="s">
        <v>20</v>
      </c>
      <c r="C23" s="141"/>
      <c r="D23" s="141"/>
    </row>
    <row r="24" spans="1:9" s="70" customFormat="1" ht="18" customHeight="1">
      <c r="A24" s="31" t="s">
        <v>3</v>
      </c>
      <c r="B24" s="140">
        <f>B5/$B$5*100</f>
        <v>100</v>
      </c>
      <c r="C24" s="140">
        <f>C5/$C$5*100</f>
        <v>100</v>
      </c>
      <c r="D24" s="140">
        <f>D5/$D$5*100</f>
        <v>100</v>
      </c>
      <c r="E24" s="24"/>
      <c r="F24" s="131"/>
      <c r="G24" s="24"/>
      <c r="H24" s="24"/>
      <c r="I24" s="24"/>
    </row>
    <row r="25" spans="1:9" s="70" customFormat="1" ht="4.8" customHeight="1">
      <c r="A25" s="139"/>
      <c r="B25" s="138"/>
      <c r="C25" s="138"/>
      <c r="D25" s="138"/>
      <c r="E25" s="24"/>
    </row>
    <row r="26" spans="1:9" ht="19.2" customHeight="1">
      <c r="A26" s="19" t="s">
        <v>99</v>
      </c>
      <c r="B26" s="102"/>
      <c r="C26" s="102"/>
      <c r="D26" s="102"/>
      <c r="E26" s="70"/>
      <c r="F26" s="70"/>
      <c r="G26" s="70"/>
      <c r="H26" s="70"/>
      <c r="I26" s="70"/>
    </row>
    <row r="27" spans="1:9" ht="19.2" customHeight="1">
      <c r="A27" s="19" t="s">
        <v>98</v>
      </c>
      <c r="B27" s="134">
        <f>B8*100/$B$5</f>
        <v>2.0397605203469085</v>
      </c>
      <c r="C27" s="134">
        <f>C8*100/$C$5</f>
        <v>2.4304332511447693</v>
      </c>
      <c r="D27" s="134">
        <f>D8*100/$D$5-0.03</f>
        <v>1.5219018158184827</v>
      </c>
      <c r="E27" s="70"/>
      <c r="F27" s="133"/>
      <c r="G27" s="133"/>
      <c r="H27" s="133"/>
    </row>
    <row r="28" spans="1:9" ht="19.2" customHeight="1">
      <c r="A28" s="19" t="s">
        <v>97</v>
      </c>
      <c r="B28" s="134">
        <f>B9*100/$B$5</f>
        <v>4.3318864172180094</v>
      </c>
      <c r="C28" s="134">
        <f>C9*100/$C$5</f>
        <v>2.4731329657611547</v>
      </c>
      <c r="D28" s="134">
        <f>D9*100/$D$5</f>
        <v>6.6530339644592225</v>
      </c>
      <c r="F28" s="133"/>
      <c r="G28" s="133"/>
      <c r="H28" s="133"/>
    </row>
    <row r="29" spans="1:9" ht="19.2" customHeight="1">
      <c r="A29" s="19" t="s">
        <v>96</v>
      </c>
      <c r="B29" s="134"/>
      <c r="C29" s="136"/>
      <c r="D29" s="136"/>
      <c r="F29" s="135"/>
      <c r="G29" s="135"/>
      <c r="H29" s="135"/>
    </row>
    <row r="30" spans="1:9" ht="19.2" customHeight="1">
      <c r="A30" s="19" t="s">
        <v>95</v>
      </c>
      <c r="B30" s="134">
        <f>B11*100/$B$5</f>
        <v>2.1867407981643834</v>
      </c>
      <c r="C30" s="134">
        <f>C11*100/$C$5</f>
        <v>1.5328766237033735</v>
      </c>
      <c r="D30" s="134">
        <f>D11*100/$D$5</f>
        <v>3.0032639489832924</v>
      </c>
      <c r="F30" s="133"/>
      <c r="G30" s="133"/>
      <c r="H30" s="133"/>
    </row>
    <row r="31" spans="1:9" ht="19.2" customHeight="1">
      <c r="A31" s="19" t="s">
        <v>94</v>
      </c>
      <c r="B31" s="134">
        <f>B12*100/$B$5</f>
        <v>2.8137022982733608</v>
      </c>
      <c r="C31" s="134">
        <f>C12*100/$C$5</f>
        <v>1.5318702331231895</v>
      </c>
      <c r="D31" s="134">
        <f>D12*100/$D$5</f>
        <v>4.4144102090866326</v>
      </c>
      <c r="F31" s="133"/>
      <c r="G31" s="133"/>
      <c r="H31" s="133"/>
    </row>
    <row r="32" spans="1:9" ht="19.2" customHeight="1">
      <c r="A32" s="19" t="s">
        <v>93</v>
      </c>
      <c r="B32" s="134">
        <f>B13*100/$B$5</f>
        <v>17.902932340371514</v>
      </c>
      <c r="C32" s="134">
        <f>C13*100/$C$5</f>
        <v>11.106670212995377</v>
      </c>
      <c r="D32" s="134">
        <f>D13*100/$D$5</f>
        <v>26.389871345113232</v>
      </c>
      <c r="F32" s="133"/>
      <c r="G32" s="133"/>
      <c r="H32" s="133"/>
    </row>
    <row r="33" spans="1:8" ht="19.2" customHeight="1">
      <c r="A33" s="19" t="s">
        <v>92</v>
      </c>
      <c r="B33" s="136"/>
      <c r="C33" s="136"/>
      <c r="D33" s="136"/>
      <c r="F33" s="135"/>
      <c r="G33" s="135"/>
      <c r="H33" s="135"/>
    </row>
    <row r="34" spans="1:8" ht="19.2" customHeight="1">
      <c r="A34" s="137" t="s">
        <v>91</v>
      </c>
      <c r="B34" s="134">
        <f>B15*100/$B$5</f>
        <v>30.892444127934315</v>
      </c>
      <c r="C34" s="134">
        <f>C15*100/$C$5</f>
        <v>35.36183335609693</v>
      </c>
      <c r="D34" s="134">
        <f>D15*100/$D$5</f>
        <v>25.311224178357396</v>
      </c>
      <c r="F34" s="133"/>
      <c r="G34" s="133"/>
      <c r="H34" s="133"/>
    </row>
    <row r="35" spans="1:8" ht="19.2" customHeight="1">
      <c r="A35" s="19" t="s">
        <v>90</v>
      </c>
      <c r="B35" s="136"/>
      <c r="C35" s="136"/>
      <c r="D35" s="136"/>
      <c r="F35" s="135"/>
      <c r="G35" s="135"/>
      <c r="H35" s="135"/>
    </row>
    <row r="36" spans="1:8" ht="19.2" customHeight="1">
      <c r="A36" s="19" t="s">
        <v>89</v>
      </c>
      <c r="B36" s="134">
        <f>B17*100/$B$5</f>
        <v>13.009231574972317</v>
      </c>
      <c r="C36" s="134">
        <f>C17*100/$C$5+0.03</f>
        <v>17.375141649474163</v>
      </c>
      <c r="D36" s="134">
        <f>D17*100/$D$5</f>
        <v>7.5946958135994285</v>
      </c>
      <c r="F36" s="133"/>
      <c r="G36" s="133"/>
      <c r="H36" s="133"/>
    </row>
    <row r="37" spans="1:8" ht="19.2" customHeight="1">
      <c r="A37" s="19" t="s">
        <v>88</v>
      </c>
      <c r="B37" s="136"/>
      <c r="C37" s="136"/>
      <c r="D37" s="134"/>
      <c r="F37" s="135"/>
      <c r="G37" s="135"/>
      <c r="H37" s="135"/>
    </row>
    <row r="38" spans="1:8" ht="19.2" customHeight="1">
      <c r="A38" s="19" t="s">
        <v>87</v>
      </c>
      <c r="B38" s="134">
        <f>B19*100/$B$5</f>
        <v>11.17082046291203</v>
      </c>
      <c r="C38" s="134">
        <f>C19*100/$C$5</f>
        <v>11.206877960765144</v>
      </c>
      <c r="D38" s="134">
        <f>D19*100/$D$5</f>
        <v>11.125793096514505</v>
      </c>
      <c r="F38" s="133"/>
      <c r="G38" s="133"/>
      <c r="H38" s="133"/>
    </row>
    <row r="39" spans="1:8" ht="19.2" customHeight="1">
      <c r="A39" s="19" t="s">
        <v>86</v>
      </c>
      <c r="B39" s="136"/>
      <c r="C39" s="136"/>
      <c r="D39" s="136"/>
      <c r="F39" s="135"/>
      <c r="G39" s="135"/>
      <c r="H39" s="135"/>
    </row>
    <row r="40" spans="1:8" ht="19.2" customHeight="1">
      <c r="A40" s="19" t="s">
        <v>85</v>
      </c>
      <c r="B40" s="134">
        <f>B21*100/$B$5</f>
        <v>15.652481459807161</v>
      </c>
      <c r="C40" s="134">
        <f>C21*100/$C$5</f>
        <v>17.0111637469359</v>
      </c>
      <c r="D40" s="134">
        <f>D21*100/$D$5</f>
        <v>13.955805628067807</v>
      </c>
      <c r="F40" s="133"/>
      <c r="G40" s="133"/>
      <c r="H40" s="133"/>
    </row>
    <row r="41" spans="1:8" ht="19.2" customHeight="1">
      <c r="A41" s="16" t="s">
        <v>84</v>
      </c>
      <c r="B41" s="129" t="s">
        <v>5</v>
      </c>
      <c r="C41" s="150" t="s">
        <v>5</v>
      </c>
      <c r="D41" s="150" t="s">
        <v>5</v>
      </c>
      <c r="F41" s="133"/>
      <c r="G41" s="133"/>
      <c r="H41" s="133"/>
    </row>
    <row r="42" spans="1:8" ht="9" customHeight="1">
      <c r="A42" s="104"/>
      <c r="B42" s="104"/>
      <c r="C42" s="104"/>
      <c r="D42" s="104"/>
      <c r="F42" s="133"/>
      <c r="G42" s="133"/>
      <c r="H42" s="133"/>
    </row>
    <row r="43" spans="1:8" ht="6" customHeight="1"/>
    <row r="44" spans="1:8" ht="12.75" customHeight="1"/>
    <row r="45" spans="1:8" ht="12.75" customHeight="1"/>
    <row r="46" spans="1:8" ht="12.75" customHeight="1"/>
    <row r="47" spans="1:8" ht="12.75" customHeight="1"/>
    <row r="48" spans="1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5"/>
  <sheetViews>
    <sheetView workbookViewId="0"/>
  </sheetViews>
  <sheetFormatPr defaultColWidth="9.125" defaultRowHeight="14.25" customHeight="1"/>
  <cols>
    <col min="1" max="1" width="83.25" style="24" customWidth="1"/>
    <col min="2" max="2" width="12" style="24" customWidth="1"/>
    <col min="3" max="3" width="12.625" style="24" customWidth="1"/>
    <col min="4" max="4" width="11.875" style="64" customWidth="1"/>
    <col min="5" max="16384" width="9.125" style="24"/>
  </cols>
  <sheetData>
    <row r="1" spans="1:4" s="125" customFormat="1" ht="51" customHeight="1">
      <c r="A1" s="126" t="s">
        <v>82</v>
      </c>
      <c r="B1" s="24"/>
      <c r="C1" s="24"/>
      <c r="D1" s="64"/>
    </row>
    <row r="2" spans="1:4" s="70" customFormat="1" ht="4.5" customHeight="1">
      <c r="B2" s="24"/>
      <c r="C2" s="24"/>
      <c r="D2" s="64"/>
    </row>
    <row r="3" spans="1:4" s="70" customFormat="1" ht="23.25" customHeight="1">
      <c r="A3" s="33" t="s">
        <v>81</v>
      </c>
      <c r="B3" s="124" t="s">
        <v>0</v>
      </c>
      <c r="C3" s="124" t="s">
        <v>26</v>
      </c>
      <c r="D3" s="123" t="s">
        <v>25</v>
      </c>
    </row>
    <row r="4" spans="1:4" s="70" customFormat="1" ht="21.75" customHeight="1">
      <c r="A4" s="22"/>
      <c r="B4" s="82" t="s">
        <v>24</v>
      </c>
      <c r="C4" s="82"/>
      <c r="D4" s="82"/>
    </row>
    <row r="5" spans="1:4" s="70" customFormat="1" ht="20.25" customHeight="1">
      <c r="A5" s="31" t="s">
        <v>3</v>
      </c>
      <c r="B5" s="122">
        <v>1252549</v>
      </c>
      <c r="C5" s="122">
        <v>695555</v>
      </c>
      <c r="D5" s="122">
        <v>556994</v>
      </c>
    </row>
    <row r="6" spans="1:4" s="70" customFormat="1" ht="8.25" customHeight="1">
      <c r="A6" s="31"/>
      <c r="B6" s="122"/>
      <c r="C6" s="122"/>
      <c r="D6" s="122"/>
    </row>
    <row r="7" spans="1:4" ht="16.5" customHeight="1">
      <c r="A7" s="113" t="s">
        <v>80</v>
      </c>
      <c r="B7" s="119">
        <v>465619</v>
      </c>
      <c r="C7" s="119">
        <v>292597</v>
      </c>
      <c r="D7" s="119">
        <v>173022</v>
      </c>
    </row>
    <row r="8" spans="1:4" ht="16.5" customHeight="1">
      <c r="A8" s="113" t="s">
        <v>78</v>
      </c>
      <c r="B8" s="119">
        <v>8881</v>
      </c>
      <c r="C8" s="119">
        <v>8236</v>
      </c>
      <c r="D8" s="121">
        <v>645</v>
      </c>
    </row>
    <row r="9" spans="1:4" ht="16.5" customHeight="1">
      <c r="A9" s="113" t="s">
        <v>77</v>
      </c>
      <c r="B9" s="119">
        <v>229079</v>
      </c>
      <c r="C9" s="119">
        <v>98640</v>
      </c>
      <c r="D9" s="119">
        <v>130439</v>
      </c>
    </row>
    <row r="10" spans="1:4" ht="16.5" customHeight="1">
      <c r="A10" s="113" t="s">
        <v>76</v>
      </c>
      <c r="B10" s="119">
        <v>2977</v>
      </c>
      <c r="C10" s="119">
        <v>2977</v>
      </c>
      <c r="D10" s="120" t="s">
        <v>5</v>
      </c>
    </row>
    <row r="11" spans="1:4" ht="16.5" customHeight="1">
      <c r="A11" s="113" t="s">
        <v>75</v>
      </c>
      <c r="B11" s="119">
        <v>1231</v>
      </c>
      <c r="C11" s="119">
        <v>711</v>
      </c>
      <c r="D11" s="119">
        <v>520</v>
      </c>
    </row>
    <row r="12" spans="1:4" ht="16.5" customHeight="1">
      <c r="A12" s="113" t="s">
        <v>74</v>
      </c>
      <c r="B12" s="119">
        <v>87212</v>
      </c>
      <c r="C12" s="119">
        <v>73897</v>
      </c>
      <c r="D12" s="119">
        <v>13315</v>
      </c>
    </row>
    <row r="13" spans="1:4" ht="16.5" customHeight="1">
      <c r="A13" s="113" t="s">
        <v>73</v>
      </c>
      <c r="B13" s="119">
        <v>195788</v>
      </c>
      <c r="C13" s="119">
        <v>101066</v>
      </c>
      <c r="D13" s="119">
        <v>94722</v>
      </c>
    </row>
    <row r="14" spans="1:4" ht="16.5" customHeight="1">
      <c r="A14" s="113" t="s">
        <v>72</v>
      </c>
      <c r="B14" s="119">
        <v>30119</v>
      </c>
      <c r="C14" s="119">
        <v>26103</v>
      </c>
      <c r="D14" s="119">
        <v>4016</v>
      </c>
    </row>
    <row r="15" spans="1:4" s="105" customFormat="1" ht="16.5" customHeight="1">
      <c r="A15" s="112" t="s">
        <v>71</v>
      </c>
      <c r="B15" s="119">
        <v>68559</v>
      </c>
      <c r="C15" s="119">
        <v>21760</v>
      </c>
      <c r="D15" s="119">
        <v>46799</v>
      </c>
    </row>
    <row r="16" spans="1:4" ht="16.5" customHeight="1">
      <c r="A16" s="108" t="s">
        <v>70</v>
      </c>
      <c r="B16" s="119">
        <v>3580</v>
      </c>
      <c r="C16" s="119">
        <v>1484</v>
      </c>
      <c r="D16" s="119">
        <v>2096</v>
      </c>
    </row>
    <row r="17" spans="1:5" ht="16.5" customHeight="1">
      <c r="A17" s="108" t="s">
        <v>69</v>
      </c>
      <c r="B17" s="119">
        <v>9538</v>
      </c>
      <c r="C17" s="119">
        <v>1786</v>
      </c>
      <c r="D17" s="119">
        <v>7752</v>
      </c>
    </row>
    <row r="18" spans="1:5" ht="16.5" customHeight="1">
      <c r="A18" s="108" t="s">
        <v>68</v>
      </c>
      <c r="B18" s="119">
        <v>3164</v>
      </c>
      <c r="C18" s="119">
        <v>1716</v>
      </c>
      <c r="D18" s="119">
        <v>1448</v>
      </c>
    </row>
    <row r="19" spans="1:5" ht="16.5" customHeight="1">
      <c r="A19" s="110" t="s">
        <v>67</v>
      </c>
      <c r="B19" s="119">
        <v>2584</v>
      </c>
      <c r="C19" s="119">
        <v>1843</v>
      </c>
      <c r="D19" s="119">
        <v>741</v>
      </c>
    </row>
    <row r="20" spans="1:5" ht="16.5" customHeight="1">
      <c r="A20" s="110" t="s">
        <v>66</v>
      </c>
      <c r="B20" s="119">
        <v>9769</v>
      </c>
      <c r="C20" s="119">
        <v>5715</v>
      </c>
      <c r="D20" s="119">
        <v>4054</v>
      </c>
    </row>
    <row r="21" spans="1:5" ht="16.5" customHeight="1">
      <c r="A21" s="110" t="s">
        <v>65</v>
      </c>
      <c r="B21" s="119">
        <v>43774</v>
      </c>
      <c r="C21" s="119">
        <v>24190</v>
      </c>
      <c r="D21" s="119">
        <v>19584</v>
      </c>
    </row>
    <row r="22" spans="1:5" ht="16.5" customHeight="1">
      <c r="A22" s="110" t="s">
        <v>64</v>
      </c>
      <c r="B22" s="119">
        <v>41427</v>
      </c>
      <c r="C22" s="119">
        <v>19177</v>
      </c>
      <c r="D22" s="119">
        <v>22250</v>
      </c>
    </row>
    <row r="23" spans="1:5" ht="16.5" customHeight="1">
      <c r="A23" s="110" t="s">
        <v>63</v>
      </c>
      <c r="B23" s="119">
        <v>21127</v>
      </c>
      <c r="C23" s="119">
        <v>2049</v>
      </c>
      <c r="D23" s="119">
        <v>19078</v>
      </c>
    </row>
    <row r="24" spans="1:5" ht="21" customHeight="1">
      <c r="A24" s="110" t="s">
        <v>62</v>
      </c>
      <c r="B24" s="119">
        <v>6256</v>
      </c>
      <c r="C24" s="119">
        <v>4734</v>
      </c>
      <c r="D24" s="119">
        <v>1522</v>
      </c>
    </row>
    <row r="25" spans="1:5" ht="16.5" customHeight="1">
      <c r="A25" s="110" t="s">
        <v>61</v>
      </c>
      <c r="B25" s="119">
        <v>15672</v>
      </c>
      <c r="C25" s="119">
        <v>5773</v>
      </c>
      <c r="D25" s="119">
        <v>9899</v>
      </c>
    </row>
    <row r="26" spans="1:5" ht="16.5" customHeight="1">
      <c r="A26" s="108" t="s">
        <v>60</v>
      </c>
      <c r="B26" s="118">
        <v>6193</v>
      </c>
      <c r="C26" s="118">
        <v>1101</v>
      </c>
      <c r="D26" s="118">
        <v>5092</v>
      </c>
    </row>
    <row r="27" spans="1:5" ht="16.5" customHeight="1">
      <c r="A27" s="110" t="s">
        <v>59</v>
      </c>
      <c r="B27" s="117" t="s">
        <v>5</v>
      </c>
      <c r="C27" s="117" t="s">
        <v>5</v>
      </c>
      <c r="D27" s="117" t="s">
        <v>5</v>
      </c>
      <c r="E27" s="70"/>
    </row>
    <row r="28" spans="1:5" s="70" customFormat="1" ht="16.5" customHeight="1">
      <c r="A28" s="110" t="s">
        <v>58</v>
      </c>
      <c r="B28" s="117" t="s">
        <v>5</v>
      </c>
      <c r="C28" s="117" t="s">
        <v>5</v>
      </c>
      <c r="D28" s="117" t="s">
        <v>5</v>
      </c>
    </row>
    <row r="29" spans="1:5" s="70" customFormat="1" ht="25.8" customHeight="1">
      <c r="A29" s="116"/>
      <c r="B29" s="115"/>
      <c r="C29" s="115" t="s">
        <v>20</v>
      </c>
      <c r="D29" s="115"/>
      <c r="E29" s="24"/>
    </row>
    <row r="30" spans="1:5" ht="18" customHeight="1">
      <c r="A30" s="22" t="s">
        <v>3</v>
      </c>
      <c r="B30" s="114">
        <v>100</v>
      </c>
      <c r="C30" s="114">
        <v>100</v>
      </c>
      <c r="D30" s="114">
        <v>100</v>
      </c>
    </row>
    <row r="31" spans="1:5" ht="16.5" customHeight="1">
      <c r="A31" s="113" t="s">
        <v>79</v>
      </c>
      <c r="B31" s="109">
        <f>B7*100/$B$5</f>
        <v>37.173715359638628</v>
      </c>
      <c r="C31" s="109">
        <f>C7*100/$C$5</f>
        <v>42.066694941449633</v>
      </c>
      <c r="D31" s="109">
        <f>D7*100/$D$5</f>
        <v>31.063530307328264</v>
      </c>
    </row>
    <row r="32" spans="1:5" ht="16.5" customHeight="1">
      <c r="A32" s="113" t="s">
        <v>78</v>
      </c>
      <c r="B32" s="109">
        <f>B8*100/$B$5</f>
        <v>0.70903413758663336</v>
      </c>
      <c r="C32" s="109">
        <f>C8*100/$C$5</f>
        <v>1.1840904026281172</v>
      </c>
      <c r="D32" s="109">
        <f>D8*100/$D$5</f>
        <v>0.11580017019931992</v>
      </c>
    </row>
    <row r="33" spans="1:5" ht="16.5" customHeight="1">
      <c r="A33" s="113" t="s">
        <v>77</v>
      </c>
      <c r="B33" s="109">
        <f>B9*100/$B$5</f>
        <v>18.289025020178851</v>
      </c>
      <c r="C33" s="109">
        <f>C9*100/$C$5</f>
        <v>14.181480975623783</v>
      </c>
      <c r="D33" s="109">
        <f>D9*100/$D$5</f>
        <v>23.418385117254406</v>
      </c>
    </row>
    <row r="34" spans="1:5" ht="16.5" customHeight="1">
      <c r="A34" s="113" t="s">
        <v>76</v>
      </c>
      <c r="B34" s="109">
        <f>B10*100/$B$5</f>
        <v>0.23767533246204339</v>
      </c>
      <c r="C34" s="109">
        <f>C10*100/$C$5</f>
        <v>0.42800353674403896</v>
      </c>
      <c r="D34" s="109" t="s">
        <v>5</v>
      </c>
    </row>
    <row r="35" spans="1:5" ht="16.5" customHeight="1">
      <c r="A35" s="113" t="s">
        <v>75</v>
      </c>
      <c r="B35" s="109">
        <f>B11*100/$B$5</f>
        <v>9.8279588263612841E-2</v>
      </c>
      <c r="C35" s="109">
        <f>C11*100/$C$5</f>
        <v>0.10222052893013493</v>
      </c>
      <c r="D35" s="109">
        <f>D11*100/$D$5</f>
        <v>9.335827674983932E-2</v>
      </c>
    </row>
    <row r="36" spans="1:5" ht="16.5" customHeight="1">
      <c r="A36" s="113" t="s">
        <v>74</v>
      </c>
      <c r="B36" s="109">
        <f>B12*100/$B$5</f>
        <v>6.9627615366744138</v>
      </c>
      <c r="C36" s="109">
        <f>C12*100/$C$5</f>
        <v>10.624177814838511</v>
      </c>
      <c r="D36" s="109">
        <f>D12*100/$D$5</f>
        <v>2.390510490238674</v>
      </c>
    </row>
    <row r="37" spans="1:5" ht="16.5" customHeight="1">
      <c r="A37" s="113" t="s">
        <v>73</v>
      </c>
      <c r="B37" s="109">
        <f>B13*100/$B$5</f>
        <v>15.631164928477848</v>
      </c>
      <c r="C37" s="109">
        <f>C13*100/$C$5</f>
        <v>14.53026719669904</v>
      </c>
      <c r="D37" s="109">
        <f>D13*100/$D$5</f>
        <v>17.005928250573614</v>
      </c>
      <c r="E37" s="105"/>
    </row>
    <row r="38" spans="1:5" s="105" customFormat="1" ht="16.5" customHeight="1">
      <c r="A38" s="112" t="s">
        <v>72</v>
      </c>
      <c r="B38" s="109">
        <f>B14*100/$B$5</f>
        <v>2.4046165060209219</v>
      </c>
      <c r="C38" s="109">
        <f>C14*100/$C$5-0.03</f>
        <v>3.7228304735067681</v>
      </c>
      <c r="D38" s="109">
        <f>D14*100/$D$5</f>
        <v>0.72101315274491284</v>
      </c>
      <c r="E38" s="24"/>
    </row>
    <row r="39" spans="1:5" ht="16.5" customHeight="1">
      <c r="A39" s="108" t="s">
        <v>71</v>
      </c>
      <c r="B39" s="109">
        <f>B15*100/$B$5</f>
        <v>5.4735583198741127</v>
      </c>
      <c r="C39" s="109">
        <f>C15*100/$C$5</f>
        <v>3.1284370035439326</v>
      </c>
      <c r="D39" s="109">
        <f>D15*100/$D$5</f>
        <v>8.4020653723379422</v>
      </c>
    </row>
    <row r="40" spans="1:5" ht="16.5" customHeight="1">
      <c r="A40" s="108" t="s">
        <v>70</v>
      </c>
      <c r="B40" s="109">
        <f>B16*100/$B$5</f>
        <v>0.28581716164397558</v>
      </c>
      <c r="C40" s="109">
        <f>C16*100/$C$5</f>
        <v>0.21335480299904394</v>
      </c>
      <c r="D40" s="109">
        <f>D16*100/$D$5</f>
        <v>0.37630566936089077</v>
      </c>
    </row>
    <row r="41" spans="1:5" ht="16.5" customHeight="1">
      <c r="A41" s="108" t="s">
        <v>69</v>
      </c>
      <c r="B41" s="109">
        <f>B17*100/$B$5</f>
        <v>0.76148717535202215</v>
      </c>
      <c r="C41" s="109">
        <f>C17*100/$C$5</f>
        <v>0.25677336802984668</v>
      </c>
      <c r="D41" s="109">
        <f>D17*100/$D$5</f>
        <v>1.3917564641629891</v>
      </c>
    </row>
    <row r="42" spans="1:5" ht="16.5" customHeight="1">
      <c r="A42" s="110" t="s">
        <v>68</v>
      </c>
      <c r="B42" s="109">
        <f>B18*100/$B$5-0.03</f>
        <v>0.2226048881121617</v>
      </c>
      <c r="C42" s="109">
        <f>C18*100/$C$5</f>
        <v>0.24670946222800497</v>
      </c>
      <c r="D42" s="109">
        <f>D18*100/$D$5</f>
        <v>0.25996689371878334</v>
      </c>
    </row>
    <row r="43" spans="1:5" ht="16.5" customHeight="1">
      <c r="A43" s="110" t="s">
        <v>67</v>
      </c>
      <c r="B43" s="109">
        <f>B19*100/$B$5</f>
        <v>0.20629931443799804</v>
      </c>
      <c r="C43" s="109">
        <f>C19*100/$C$5</f>
        <v>0.26496826275420349</v>
      </c>
      <c r="D43" s="109">
        <f>D19*100/$D$5</f>
        <v>0.13303554436852102</v>
      </c>
    </row>
    <row r="44" spans="1:5" ht="16.5" customHeight="1">
      <c r="A44" s="110" t="s">
        <v>66</v>
      </c>
      <c r="B44" s="109">
        <f>B20*100/$B$5</f>
        <v>0.77992956762569765</v>
      </c>
      <c r="C44" s="109">
        <f>C20*100/$C$5</f>
        <v>0.82164602367893269</v>
      </c>
      <c r="D44" s="109">
        <f>D20*100/$D$5</f>
        <v>0.72783548835355494</v>
      </c>
    </row>
    <row r="45" spans="1:5" ht="16.5" customHeight="1">
      <c r="A45" s="110" t="s">
        <v>65</v>
      </c>
      <c r="B45" s="109">
        <f>B21*100/$B$5</f>
        <v>3.4947934172635162</v>
      </c>
      <c r="C45" s="109">
        <f>C21*100/$C$5</f>
        <v>3.4777983049507228</v>
      </c>
      <c r="D45" s="109">
        <f>D21*100/$D$5</f>
        <v>3.5160163305170253</v>
      </c>
    </row>
    <row r="46" spans="1:5" ht="16.5" customHeight="1">
      <c r="A46" s="110" t="s">
        <v>64</v>
      </c>
      <c r="B46" s="109">
        <f>B22*100/$B$5</f>
        <v>3.3074155182751332</v>
      </c>
      <c r="C46" s="109">
        <f>C22*100/$C$5</f>
        <v>2.7570788794559742</v>
      </c>
      <c r="D46" s="109">
        <f>D22*100/$D$5</f>
        <v>3.9946570340075476</v>
      </c>
    </row>
    <row r="47" spans="1:5" ht="16.5" customHeight="1">
      <c r="A47" s="110" t="s">
        <v>63</v>
      </c>
      <c r="B47" s="109">
        <f>B23*100/$B$5</f>
        <v>1.6867204396794058</v>
      </c>
      <c r="C47" s="109">
        <f>C23*100/$C$5</f>
        <v>0.29458489982819475</v>
      </c>
      <c r="D47" s="109">
        <f>D23*100/$D$5</f>
        <v>3.4251715458335279</v>
      </c>
    </row>
    <row r="48" spans="1:5" ht="16.5" customHeight="1">
      <c r="A48" s="110" t="s">
        <v>62</v>
      </c>
      <c r="B48" s="109">
        <f>B24*100/$B$5</f>
        <v>0.49946149811304785</v>
      </c>
      <c r="C48" s="109">
        <f>C24*100/$C$5</f>
        <v>0.68060757237026548</v>
      </c>
      <c r="D48" s="109">
        <f>D24*100/$D$5</f>
        <v>0.27325249464087586</v>
      </c>
      <c r="E48" s="105"/>
    </row>
    <row r="49" spans="1:5" s="105" customFormat="1" ht="16.5" customHeight="1">
      <c r="A49" s="108" t="s">
        <v>61</v>
      </c>
      <c r="B49" s="109">
        <f>B25*100/$B$5-0.03</f>
        <v>1.2212085355542976</v>
      </c>
      <c r="C49" s="109">
        <f>C25*100/$C$5</f>
        <v>0.82998468848617291</v>
      </c>
      <c r="D49" s="109">
        <f>D25*100/$D$5</f>
        <v>1.777218426051268</v>
      </c>
    </row>
    <row r="50" spans="1:5" s="105" customFormat="1" ht="16.5" customHeight="1">
      <c r="A50" s="108" t="s">
        <v>60</v>
      </c>
      <c r="B50" s="109">
        <f>B26*100/$B$5</f>
        <v>0.4944317547656818</v>
      </c>
      <c r="C50" s="109">
        <f>C26*100/$C$5</f>
        <v>0.1582908612546815</v>
      </c>
      <c r="D50" s="109">
        <f>D26*100/$D$5</f>
        <v>0.91419297155804191</v>
      </c>
    </row>
    <row r="51" spans="1:5" s="105" customFormat="1" ht="16.5" customHeight="1">
      <c r="A51" s="108" t="s">
        <v>59</v>
      </c>
      <c r="B51" s="149">
        <v>0</v>
      </c>
      <c r="C51" s="111">
        <v>0</v>
      </c>
      <c r="D51" s="111">
        <v>0</v>
      </c>
    </row>
    <row r="52" spans="1:5" s="105" customFormat="1" ht="16.5" customHeight="1">
      <c r="A52" s="108" t="s">
        <v>58</v>
      </c>
      <c r="B52" s="149">
        <v>0</v>
      </c>
      <c r="C52" s="111">
        <v>0</v>
      </c>
      <c r="D52" s="111">
        <v>0</v>
      </c>
      <c r="E52" s="24"/>
    </row>
    <row r="53" spans="1:5" ht="14.25" customHeight="1">
      <c r="A53" s="104"/>
      <c r="B53" s="103"/>
      <c r="C53" s="103"/>
      <c r="D53" s="103"/>
    </row>
    <row r="55" spans="1:5" ht="14.25" customHeight="1">
      <c r="A55" s="12" t="s">
        <v>4</v>
      </c>
    </row>
    <row r="76" spans="2:4" ht="14.25" customHeight="1">
      <c r="B76" s="102"/>
      <c r="C76" s="102"/>
      <c r="D76" s="24"/>
    </row>
    <row r="77" spans="2:4" ht="14.25" customHeight="1">
      <c r="B77" s="102"/>
      <c r="C77" s="102"/>
      <c r="D77" s="24"/>
    </row>
    <row r="78" spans="2:4" ht="14.25" customHeight="1">
      <c r="B78" s="102"/>
      <c r="C78" s="102"/>
      <c r="D78" s="24"/>
    </row>
    <row r="79" spans="2:4" ht="14.25" customHeight="1">
      <c r="B79" s="102"/>
      <c r="C79" s="102"/>
      <c r="D79" s="24"/>
    </row>
    <row r="80" spans="2:4" ht="14.25" customHeight="1">
      <c r="B80" s="102"/>
      <c r="C80" s="102"/>
      <c r="D80" s="24"/>
    </row>
    <row r="81" spans="2:4" ht="14.25" customHeight="1">
      <c r="B81" s="102"/>
      <c r="C81" s="102"/>
      <c r="D81" s="24"/>
    </row>
    <row r="82" spans="2:4" ht="14.25" customHeight="1">
      <c r="B82" s="102"/>
      <c r="C82" s="102"/>
      <c r="D82" s="24"/>
    </row>
    <row r="83" spans="2:4" ht="14.25" customHeight="1">
      <c r="B83" s="102"/>
      <c r="C83" s="102"/>
      <c r="D83" s="24"/>
    </row>
    <row r="84" spans="2:4" ht="14.25" customHeight="1">
      <c r="B84" s="102"/>
      <c r="C84" s="102"/>
      <c r="D84" s="24"/>
    </row>
    <row r="85" spans="2:4" ht="14.25" customHeight="1">
      <c r="B85" s="102"/>
      <c r="C85" s="102"/>
      <c r="D85" s="24"/>
    </row>
    <row r="86" spans="2:4" ht="14.25" customHeight="1">
      <c r="B86" s="102"/>
      <c r="C86" s="102"/>
      <c r="D86" s="24"/>
    </row>
    <row r="87" spans="2:4" ht="14.25" customHeight="1">
      <c r="B87" s="102"/>
      <c r="C87" s="102"/>
      <c r="D87" s="24"/>
    </row>
    <row r="88" spans="2:4" ht="14.25" customHeight="1">
      <c r="B88" s="102"/>
      <c r="C88" s="102"/>
      <c r="D88" s="24"/>
    </row>
    <row r="89" spans="2:4" ht="14.25" customHeight="1">
      <c r="B89" s="102"/>
      <c r="C89" s="102"/>
      <c r="D89" s="24"/>
    </row>
    <row r="90" spans="2:4" ht="14.25" customHeight="1">
      <c r="B90" s="102"/>
      <c r="C90" s="102"/>
      <c r="D90" s="24"/>
    </row>
    <row r="91" spans="2:4" ht="14.25" customHeight="1">
      <c r="B91" s="102"/>
      <c r="C91" s="102"/>
      <c r="D91" s="24"/>
    </row>
    <row r="92" spans="2:4" ht="14.25" customHeight="1">
      <c r="B92" s="102"/>
      <c r="C92" s="102"/>
      <c r="D92" s="24"/>
    </row>
    <row r="93" spans="2:4" ht="14.25" customHeight="1">
      <c r="B93" s="102"/>
      <c r="C93" s="102"/>
      <c r="D93" s="24"/>
    </row>
    <row r="94" spans="2:4" ht="14.25" customHeight="1">
      <c r="B94" s="102"/>
      <c r="C94" s="102"/>
      <c r="D94" s="24"/>
    </row>
    <row r="95" spans="2:4" ht="14.25" customHeight="1">
      <c r="B95" s="102"/>
      <c r="C95" s="102"/>
      <c r="D95" s="24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95"/>
  <sheetViews>
    <sheetView topLeftCell="B19" workbookViewId="0">
      <selection activeCell="D26" sqref="B7:D26"/>
    </sheetView>
  </sheetViews>
  <sheetFormatPr defaultColWidth="9.125" defaultRowHeight="14.25" customHeight="1"/>
  <cols>
    <col min="1" max="1" width="83.25" style="24" customWidth="1"/>
    <col min="2" max="2" width="12" style="24" customWidth="1"/>
    <col min="3" max="3" width="12.625" style="24" customWidth="1"/>
    <col min="4" max="4" width="11.875" style="64" customWidth="1"/>
    <col min="5" max="16384" width="9.125" style="24"/>
  </cols>
  <sheetData>
    <row r="1" spans="1:4" s="125" customFormat="1" ht="51" customHeight="1">
      <c r="A1" s="126" t="s">
        <v>83</v>
      </c>
      <c r="B1" s="24"/>
      <c r="C1" s="24"/>
      <c r="D1" s="64"/>
    </row>
    <row r="2" spans="1:4" s="70" customFormat="1" ht="4.5" customHeight="1">
      <c r="B2" s="24"/>
      <c r="C2" s="24"/>
      <c r="D2" s="64"/>
    </row>
    <row r="3" spans="1:4" s="70" customFormat="1" ht="23.25" customHeight="1">
      <c r="A3" s="33" t="s">
        <v>81</v>
      </c>
      <c r="B3" s="128" t="s">
        <v>0</v>
      </c>
      <c r="C3" s="128" t="s">
        <v>26</v>
      </c>
      <c r="D3" s="127" t="s">
        <v>25</v>
      </c>
    </row>
    <row r="4" spans="1:4" s="70" customFormat="1" ht="21.75" customHeight="1">
      <c r="A4" s="22"/>
      <c r="B4" s="82" t="s">
        <v>24</v>
      </c>
      <c r="C4" s="82"/>
      <c r="D4" s="82"/>
    </row>
    <row r="5" spans="1:4" s="70" customFormat="1" ht="20.25" customHeight="1">
      <c r="A5" s="31" t="s">
        <v>3</v>
      </c>
      <c r="B5" s="122">
        <v>1252549</v>
      </c>
      <c r="C5" s="122">
        <v>695555</v>
      </c>
      <c r="D5" s="122">
        <v>556994</v>
      </c>
    </row>
    <row r="6" spans="1:4" s="70" customFormat="1" ht="8.25" customHeight="1">
      <c r="A6" s="31"/>
      <c r="B6" s="122"/>
      <c r="C6" s="122"/>
      <c r="D6" s="122"/>
    </row>
    <row r="7" spans="1:4" ht="16.5" customHeight="1">
      <c r="A7" s="113" t="s">
        <v>80</v>
      </c>
      <c r="B7" s="119">
        <v>465619</v>
      </c>
      <c r="C7" s="119">
        <v>292597</v>
      </c>
      <c r="D7" s="119">
        <v>173022</v>
      </c>
    </row>
    <row r="8" spans="1:4" ht="16.5" customHeight="1">
      <c r="A8" s="113" t="s">
        <v>78</v>
      </c>
      <c r="B8" s="119">
        <v>8881</v>
      </c>
      <c r="C8" s="119">
        <v>8236</v>
      </c>
      <c r="D8" s="121">
        <v>645</v>
      </c>
    </row>
    <row r="9" spans="1:4" ht="16.5" customHeight="1">
      <c r="A9" s="113" t="s">
        <v>77</v>
      </c>
      <c r="B9" s="119">
        <v>229079</v>
      </c>
      <c r="C9" s="119">
        <v>98640</v>
      </c>
      <c r="D9" s="119">
        <v>130439</v>
      </c>
    </row>
    <row r="10" spans="1:4" ht="16.5" customHeight="1">
      <c r="A10" s="113" t="s">
        <v>76</v>
      </c>
      <c r="B10" s="119">
        <v>2977</v>
      </c>
      <c r="C10" s="119">
        <v>2977</v>
      </c>
      <c r="D10" s="120" t="s">
        <v>5</v>
      </c>
    </row>
    <row r="11" spans="1:4" ht="16.5" customHeight="1">
      <c r="A11" s="113" t="s">
        <v>75</v>
      </c>
      <c r="B11" s="119">
        <v>1231</v>
      </c>
      <c r="C11" s="119">
        <v>711</v>
      </c>
      <c r="D11" s="119">
        <v>520</v>
      </c>
    </row>
    <row r="12" spans="1:4" ht="16.5" customHeight="1">
      <c r="A12" s="113" t="s">
        <v>74</v>
      </c>
      <c r="B12" s="119">
        <v>87212</v>
      </c>
      <c r="C12" s="119">
        <v>73897</v>
      </c>
      <c r="D12" s="119">
        <v>13315</v>
      </c>
    </row>
    <row r="13" spans="1:4" ht="16.5" customHeight="1">
      <c r="A13" s="113" t="s">
        <v>73</v>
      </c>
      <c r="B13" s="119">
        <v>195788</v>
      </c>
      <c r="C13" s="119">
        <v>101066</v>
      </c>
      <c r="D13" s="119">
        <v>94722</v>
      </c>
    </row>
    <row r="14" spans="1:4" ht="16.5" customHeight="1">
      <c r="A14" s="113" t="s">
        <v>72</v>
      </c>
      <c r="B14" s="119">
        <v>30119</v>
      </c>
      <c r="C14" s="119">
        <v>26103</v>
      </c>
      <c r="D14" s="119">
        <v>4016</v>
      </c>
    </row>
    <row r="15" spans="1:4" s="105" customFormat="1" ht="16.5" customHeight="1">
      <c r="A15" s="112" t="s">
        <v>71</v>
      </c>
      <c r="B15" s="119">
        <v>68559</v>
      </c>
      <c r="C15" s="119">
        <v>21760</v>
      </c>
      <c r="D15" s="119">
        <v>46799</v>
      </c>
    </row>
    <row r="16" spans="1:4" ht="16.5" customHeight="1">
      <c r="A16" s="108" t="s">
        <v>70</v>
      </c>
      <c r="B16" s="119">
        <v>3580</v>
      </c>
      <c r="C16" s="119">
        <v>1484</v>
      </c>
      <c r="D16" s="119">
        <v>2096</v>
      </c>
    </row>
    <row r="17" spans="1:4" ht="16.5" customHeight="1">
      <c r="A17" s="108" t="s">
        <v>69</v>
      </c>
      <c r="B17" s="119">
        <v>9538</v>
      </c>
      <c r="C17" s="119">
        <v>1786</v>
      </c>
      <c r="D17" s="119">
        <v>7752</v>
      </c>
    </row>
    <row r="18" spans="1:4" ht="16.5" customHeight="1">
      <c r="A18" s="108" t="s">
        <v>68</v>
      </c>
      <c r="B18" s="119">
        <v>3164</v>
      </c>
      <c r="C18" s="119">
        <v>1716</v>
      </c>
      <c r="D18" s="119">
        <v>1448</v>
      </c>
    </row>
    <row r="19" spans="1:4" ht="16.5" customHeight="1">
      <c r="A19" s="110" t="s">
        <v>67</v>
      </c>
      <c r="B19" s="119">
        <v>2584</v>
      </c>
      <c r="C19" s="119">
        <v>1843</v>
      </c>
      <c r="D19" s="119">
        <v>741</v>
      </c>
    </row>
    <row r="20" spans="1:4" ht="16.5" customHeight="1">
      <c r="A20" s="110" t="s">
        <v>66</v>
      </c>
      <c r="B20" s="119">
        <v>9769</v>
      </c>
      <c r="C20" s="119">
        <v>5715</v>
      </c>
      <c r="D20" s="119">
        <v>4054</v>
      </c>
    </row>
    <row r="21" spans="1:4" ht="16.5" customHeight="1">
      <c r="A21" s="110" t="s">
        <v>65</v>
      </c>
      <c r="B21" s="119">
        <v>43774</v>
      </c>
      <c r="C21" s="119">
        <v>24190</v>
      </c>
      <c r="D21" s="119">
        <v>19584</v>
      </c>
    </row>
    <row r="22" spans="1:4" ht="16.5" customHeight="1">
      <c r="A22" s="110" t="s">
        <v>64</v>
      </c>
      <c r="B22" s="119">
        <v>41427</v>
      </c>
      <c r="C22" s="119">
        <v>19177</v>
      </c>
      <c r="D22" s="119">
        <v>22250</v>
      </c>
    </row>
    <row r="23" spans="1:4" ht="16.5" customHeight="1">
      <c r="A23" s="110" t="s">
        <v>63</v>
      </c>
      <c r="B23" s="119">
        <v>21127</v>
      </c>
      <c r="C23" s="119">
        <v>2049</v>
      </c>
      <c r="D23" s="119">
        <v>19078</v>
      </c>
    </row>
    <row r="24" spans="1:4" ht="21" customHeight="1">
      <c r="A24" s="110" t="s">
        <v>62</v>
      </c>
      <c r="B24" s="119">
        <v>6256</v>
      </c>
      <c r="C24" s="119">
        <v>4734</v>
      </c>
      <c r="D24" s="119">
        <v>1522</v>
      </c>
    </row>
    <row r="25" spans="1:4" ht="16.5" customHeight="1">
      <c r="A25" s="110" t="s">
        <v>61</v>
      </c>
      <c r="B25" s="119">
        <v>15672</v>
      </c>
      <c r="C25" s="119">
        <v>5773</v>
      </c>
      <c r="D25" s="119">
        <v>9899</v>
      </c>
    </row>
    <row r="26" spans="1:4" ht="16.5" customHeight="1">
      <c r="A26" s="108" t="s">
        <v>60</v>
      </c>
      <c r="B26" s="118">
        <v>6193</v>
      </c>
      <c r="C26" s="118">
        <v>1101</v>
      </c>
      <c r="D26" s="118">
        <v>5092</v>
      </c>
    </row>
    <row r="27" spans="1:4" ht="16.5" customHeight="1">
      <c r="A27" s="110" t="s">
        <v>59</v>
      </c>
      <c r="B27" s="117" t="s">
        <v>5</v>
      </c>
      <c r="C27" s="117" t="s">
        <v>5</v>
      </c>
      <c r="D27" s="117" t="s">
        <v>5</v>
      </c>
    </row>
    <row r="28" spans="1:4" s="70" customFormat="1" ht="16.5" customHeight="1">
      <c r="A28" s="110" t="s">
        <v>58</v>
      </c>
      <c r="B28" s="117" t="s">
        <v>5</v>
      </c>
      <c r="C28" s="117" t="s">
        <v>5</v>
      </c>
      <c r="D28" s="117" t="s">
        <v>5</v>
      </c>
    </row>
    <row r="29" spans="1:4" s="70" customFormat="1" ht="25.8" customHeight="1">
      <c r="A29" s="116"/>
      <c r="B29" s="115"/>
      <c r="C29" s="115" t="s">
        <v>20</v>
      </c>
      <c r="D29" s="115"/>
    </row>
    <row r="30" spans="1:4" ht="18" customHeight="1">
      <c r="A30" s="22" t="s">
        <v>3</v>
      </c>
      <c r="B30" s="114">
        <v>100</v>
      </c>
      <c r="C30" s="114">
        <v>100</v>
      </c>
      <c r="D30" s="114">
        <v>100</v>
      </c>
    </row>
    <row r="31" spans="1:4" ht="16.5" customHeight="1">
      <c r="A31" s="113" t="s">
        <v>79</v>
      </c>
      <c r="B31" s="109">
        <f>B7*100/$B$5</f>
        <v>37.173715359638628</v>
      </c>
      <c r="C31" s="109">
        <f>C7*100/$C$5</f>
        <v>42.066694941449633</v>
      </c>
      <c r="D31" s="109">
        <f>D7*100/$D$5</f>
        <v>31.063530307328264</v>
      </c>
    </row>
    <row r="32" spans="1:4" ht="16.5" customHeight="1">
      <c r="A32" s="113" t="s">
        <v>78</v>
      </c>
      <c r="B32" s="109">
        <f>B8*100/$B$5</f>
        <v>0.70903413758663336</v>
      </c>
      <c r="C32" s="109">
        <f>C8*100/$C$5</f>
        <v>1.1840904026281172</v>
      </c>
      <c r="D32" s="109">
        <f>D8*100/$D$5</f>
        <v>0.11580017019931992</v>
      </c>
    </row>
    <row r="33" spans="1:4" ht="16.5" customHeight="1">
      <c r="A33" s="113" t="s">
        <v>77</v>
      </c>
      <c r="B33" s="109">
        <f>B9*100/$B$5</f>
        <v>18.289025020178851</v>
      </c>
      <c r="C33" s="109">
        <f>C9*100/$C$5</f>
        <v>14.181480975623783</v>
      </c>
      <c r="D33" s="109">
        <f>D9*100/$D$5</f>
        <v>23.418385117254406</v>
      </c>
    </row>
    <row r="34" spans="1:4" ht="16.5" customHeight="1">
      <c r="A34" s="113" t="s">
        <v>76</v>
      </c>
      <c r="B34" s="109">
        <f>B10*100/$B$5</f>
        <v>0.23767533246204339</v>
      </c>
      <c r="C34" s="109">
        <f>C10*100/$C$5</f>
        <v>0.42800353674403896</v>
      </c>
      <c r="D34" s="109" t="s">
        <v>5</v>
      </c>
    </row>
    <row r="35" spans="1:4" ht="16.5" customHeight="1">
      <c r="A35" s="113" t="s">
        <v>75</v>
      </c>
      <c r="B35" s="109">
        <f>B11*100/$B$5</f>
        <v>9.8279588263612841E-2</v>
      </c>
      <c r="C35" s="109">
        <f>C11*100/$C$5</f>
        <v>0.10222052893013493</v>
      </c>
      <c r="D35" s="109">
        <f>D11*100/$D$5</f>
        <v>9.335827674983932E-2</v>
      </c>
    </row>
    <row r="36" spans="1:4" ht="16.5" customHeight="1">
      <c r="A36" s="113" t="s">
        <v>74</v>
      </c>
      <c r="B36" s="109">
        <f>B12*100/$B$5</f>
        <v>6.9627615366744138</v>
      </c>
      <c r="C36" s="109">
        <f>C12*100/$C$5</f>
        <v>10.624177814838511</v>
      </c>
      <c r="D36" s="109">
        <f>D12*100/$D$5</f>
        <v>2.390510490238674</v>
      </c>
    </row>
    <row r="37" spans="1:4" ht="16.5" customHeight="1">
      <c r="A37" s="113" t="s">
        <v>73</v>
      </c>
      <c r="B37" s="109">
        <f>B13*100/$B$5</f>
        <v>15.631164928477848</v>
      </c>
      <c r="C37" s="109">
        <f>C13*100/$C$5</f>
        <v>14.53026719669904</v>
      </c>
      <c r="D37" s="109">
        <f>D13*100/$D$5</f>
        <v>17.005928250573614</v>
      </c>
    </row>
    <row r="38" spans="1:4" s="105" customFormat="1" ht="16.5" customHeight="1">
      <c r="A38" s="112" t="s">
        <v>72</v>
      </c>
      <c r="B38" s="109">
        <f>B14*100/$B$5</f>
        <v>2.4046165060209219</v>
      </c>
      <c r="C38" s="109">
        <f>C14*100/$C$5-0.03</f>
        <v>3.7228304735067681</v>
      </c>
      <c r="D38" s="109">
        <f>D14*100/$D$5</f>
        <v>0.72101315274491284</v>
      </c>
    </row>
    <row r="39" spans="1:4" ht="16.5" customHeight="1">
      <c r="A39" s="108" t="s">
        <v>71</v>
      </c>
      <c r="B39" s="109">
        <f>B15*100/$B$5</f>
        <v>5.4735583198741127</v>
      </c>
      <c r="C39" s="109">
        <f>C15*100/$C$5</f>
        <v>3.1284370035439326</v>
      </c>
      <c r="D39" s="109">
        <f>D15*100/$D$5</f>
        <v>8.4020653723379422</v>
      </c>
    </row>
    <row r="40" spans="1:4" ht="16.5" customHeight="1">
      <c r="A40" s="108" t="s">
        <v>70</v>
      </c>
      <c r="B40" s="109">
        <f>B16*100/$B$5</f>
        <v>0.28581716164397558</v>
      </c>
      <c r="C40" s="109">
        <f>C16*100/$C$5</f>
        <v>0.21335480299904394</v>
      </c>
      <c r="D40" s="109">
        <f>D16*100/$D$5</f>
        <v>0.37630566936089077</v>
      </c>
    </row>
    <row r="41" spans="1:4" ht="16.5" customHeight="1">
      <c r="A41" s="108" t="s">
        <v>69</v>
      </c>
      <c r="B41" s="109">
        <f>B17*100/$B$5</f>
        <v>0.76148717535202215</v>
      </c>
      <c r="C41" s="109">
        <f>C17*100/$C$5</f>
        <v>0.25677336802984668</v>
      </c>
      <c r="D41" s="109">
        <f>D17*100/$D$5</f>
        <v>1.3917564641629891</v>
      </c>
    </row>
    <row r="42" spans="1:4" ht="16.5" customHeight="1">
      <c r="A42" s="110" t="s">
        <v>68</v>
      </c>
      <c r="B42" s="109">
        <f>B18*100/$B$5-0.03</f>
        <v>0.2226048881121617</v>
      </c>
      <c r="C42" s="109">
        <f>C18*100/$C$5</f>
        <v>0.24670946222800497</v>
      </c>
      <c r="D42" s="109">
        <f>D18*100/$D$5</f>
        <v>0.25996689371878334</v>
      </c>
    </row>
    <row r="43" spans="1:4" ht="16.5" customHeight="1">
      <c r="A43" s="110" t="s">
        <v>67</v>
      </c>
      <c r="B43" s="109">
        <f>B19*100/$B$5</f>
        <v>0.20629931443799804</v>
      </c>
      <c r="C43" s="109">
        <f>C19*100/$C$5</f>
        <v>0.26496826275420349</v>
      </c>
      <c r="D43" s="109">
        <f>D19*100/$D$5</f>
        <v>0.13303554436852102</v>
      </c>
    </row>
    <row r="44" spans="1:4" ht="16.5" customHeight="1">
      <c r="A44" s="110" t="s">
        <v>66</v>
      </c>
      <c r="B44" s="109">
        <f>B20*100/$B$5</f>
        <v>0.77992956762569765</v>
      </c>
      <c r="C44" s="109">
        <f>C20*100/$C$5</f>
        <v>0.82164602367893269</v>
      </c>
      <c r="D44" s="109">
        <f>D20*100/$D$5</f>
        <v>0.72783548835355494</v>
      </c>
    </row>
    <row r="45" spans="1:4" ht="16.5" customHeight="1">
      <c r="A45" s="110" t="s">
        <v>65</v>
      </c>
      <c r="B45" s="109">
        <f>B21*100/$B$5</f>
        <v>3.4947934172635162</v>
      </c>
      <c r="C45" s="109">
        <f>C21*100/$C$5</f>
        <v>3.4777983049507228</v>
      </c>
      <c r="D45" s="109">
        <f>D21*100/$D$5</f>
        <v>3.5160163305170253</v>
      </c>
    </row>
    <row r="46" spans="1:4" ht="16.5" customHeight="1">
      <c r="A46" s="110" t="s">
        <v>64</v>
      </c>
      <c r="B46" s="109">
        <f>B22*100/$B$5</f>
        <v>3.3074155182751332</v>
      </c>
      <c r="C46" s="109">
        <f>C22*100/$C$5</f>
        <v>2.7570788794559742</v>
      </c>
      <c r="D46" s="109">
        <f>D22*100/$D$5</f>
        <v>3.9946570340075476</v>
      </c>
    </row>
    <row r="47" spans="1:4" ht="16.5" customHeight="1">
      <c r="A47" s="110" t="s">
        <v>63</v>
      </c>
      <c r="B47" s="109">
        <f>B23*100/$B$5</f>
        <v>1.6867204396794058</v>
      </c>
      <c r="C47" s="109">
        <f>C23*100/$C$5</f>
        <v>0.29458489982819475</v>
      </c>
      <c r="D47" s="109">
        <f>D23*100/$D$5</f>
        <v>3.4251715458335279</v>
      </c>
    </row>
    <row r="48" spans="1:4" ht="16.5" customHeight="1">
      <c r="A48" s="110" t="s">
        <v>62</v>
      </c>
      <c r="B48" s="109">
        <f>B24*100/$B$5</f>
        <v>0.49946149811304785</v>
      </c>
      <c r="C48" s="109">
        <f>C24*100/$C$5</f>
        <v>0.68060757237026548</v>
      </c>
      <c r="D48" s="109">
        <f>D24*100/$D$5</f>
        <v>0.27325249464087586</v>
      </c>
    </row>
    <row r="49" spans="1:4" s="105" customFormat="1" ht="16.5" customHeight="1">
      <c r="A49" s="108" t="s">
        <v>61</v>
      </c>
      <c r="B49" s="109">
        <f>B25*100/$B$5-0.03</f>
        <v>1.2212085355542976</v>
      </c>
      <c r="C49" s="109">
        <f>C25*100/$C$5</f>
        <v>0.82998468848617291</v>
      </c>
      <c r="D49" s="109">
        <f>D25*100/$D$5</f>
        <v>1.777218426051268</v>
      </c>
    </row>
    <row r="50" spans="1:4" s="105" customFormat="1" ht="16.5" customHeight="1">
      <c r="A50" s="108" t="s">
        <v>60</v>
      </c>
      <c r="B50" s="109">
        <f>B26*100/$B$5</f>
        <v>0.4944317547656818</v>
      </c>
      <c r="C50" s="109">
        <f>C26*100/$C$5</f>
        <v>0.1582908612546815</v>
      </c>
      <c r="D50" s="109">
        <f>D26*100/$D$5</f>
        <v>0.91419297155804191</v>
      </c>
    </row>
    <row r="51" spans="1:4" s="105" customFormat="1" ht="16.5" customHeight="1">
      <c r="A51" s="108" t="s">
        <v>59</v>
      </c>
      <c r="B51" s="107">
        <v>0</v>
      </c>
      <c r="C51" s="106">
        <v>0</v>
      </c>
      <c r="D51" s="106">
        <v>0</v>
      </c>
    </row>
    <row r="52" spans="1:4" s="105" customFormat="1" ht="16.5" customHeight="1">
      <c r="A52" s="108" t="s">
        <v>58</v>
      </c>
      <c r="B52" s="107">
        <v>0</v>
      </c>
      <c r="C52" s="106">
        <v>0</v>
      </c>
      <c r="D52" s="106">
        <v>0</v>
      </c>
    </row>
    <row r="53" spans="1:4" ht="14.25" customHeight="1">
      <c r="A53" s="104"/>
      <c r="B53" s="103"/>
      <c r="C53" s="103"/>
      <c r="D53" s="103"/>
    </row>
    <row r="55" spans="1:4" ht="14.25" customHeight="1">
      <c r="A55" s="12" t="s">
        <v>4</v>
      </c>
    </row>
    <row r="76" spans="2:4" ht="14.25" customHeight="1">
      <c r="B76" s="102"/>
      <c r="C76" s="102"/>
      <c r="D76" s="24"/>
    </row>
    <row r="77" spans="2:4" ht="14.25" customHeight="1">
      <c r="B77" s="102"/>
      <c r="C77" s="102"/>
      <c r="D77" s="24"/>
    </row>
    <row r="78" spans="2:4" ht="14.25" customHeight="1">
      <c r="B78" s="102"/>
      <c r="C78" s="102"/>
      <c r="D78" s="24"/>
    </row>
    <row r="79" spans="2:4" ht="14.25" customHeight="1">
      <c r="B79" s="102"/>
      <c r="C79" s="102"/>
      <c r="D79" s="24"/>
    </row>
    <row r="80" spans="2:4" ht="14.25" customHeight="1">
      <c r="B80" s="102"/>
      <c r="C80" s="102"/>
      <c r="D80" s="24"/>
    </row>
    <row r="81" spans="2:4" ht="14.25" customHeight="1">
      <c r="B81" s="102"/>
      <c r="C81" s="102"/>
      <c r="D81" s="24"/>
    </row>
    <row r="82" spans="2:4" ht="14.25" customHeight="1">
      <c r="B82" s="102"/>
      <c r="C82" s="102"/>
      <c r="D82" s="24"/>
    </row>
    <row r="83" spans="2:4" ht="14.25" customHeight="1">
      <c r="B83" s="102"/>
      <c r="C83" s="102"/>
      <c r="D83" s="24"/>
    </row>
    <row r="84" spans="2:4" ht="14.25" customHeight="1">
      <c r="B84" s="102"/>
      <c r="C84" s="102"/>
      <c r="D84" s="24"/>
    </row>
    <row r="85" spans="2:4" ht="14.25" customHeight="1">
      <c r="B85" s="102"/>
      <c r="C85" s="102"/>
      <c r="D85" s="24"/>
    </row>
    <row r="86" spans="2:4" ht="14.25" customHeight="1">
      <c r="B86" s="102"/>
      <c r="C86" s="102"/>
      <c r="D86" s="24"/>
    </row>
    <row r="87" spans="2:4" ht="14.25" customHeight="1">
      <c r="B87" s="102"/>
      <c r="C87" s="102"/>
      <c r="D87" s="24"/>
    </row>
    <row r="88" spans="2:4" ht="14.25" customHeight="1">
      <c r="B88" s="102"/>
      <c r="C88" s="102"/>
      <c r="D88" s="24"/>
    </row>
    <row r="89" spans="2:4" ht="14.25" customHeight="1">
      <c r="B89" s="102"/>
      <c r="C89" s="102"/>
      <c r="D89" s="24"/>
    </row>
    <row r="90" spans="2:4" ht="14.25" customHeight="1">
      <c r="B90" s="102"/>
      <c r="C90" s="102"/>
      <c r="D90" s="24"/>
    </row>
    <row r="91" spans="2:4" ht="14.25" customHeight="1">
      <c r="B91" s="102"/>
      <c r="C91" s="102"/>
      <c r="D91" s="24"/>
    </row>
    <row r="92" spans="2:4" ht="14.25" customHeight="1">
      <c r="B92" s="102"/>
      <c r="C92" s="102"/>
      <c r="D92" s="24"/>
    </row>
    <row r="93" spans="2:4" ht="14.25" customHeight="1">
      <c r="B93" s="102"/>
      <c r="C93" s="102"/>
      <c r="D93" s="24"/>
    </row>
    <row r="94" spans="2:4" ht="14.25" customHeight="1">
      <c r="B94" s="102"/>
      <c r="C94" s="102"/>
      <c r="D94" s="24"/>
    </row>
    <row r="95" spans="2:4" ht="14.25" customHeight="1">
      <c r="B95" s="102"/>
      <c r="C95" s="102"/>
      <c r="D95" s="24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0"/>
  <sheetViews>
    <sheetView topLeftCell="B2" zoomScale="80" zoomScaleNormal="80" workbookViewId="0">
      <selection activeCell="B5" sqref="B5:D12"/>
    </sheetView>
  </sheetViews>
  <sheetFormatPr defaultColWidth="9.125" defaultRowHeight="30.75" customHeight="1"/>
  <cols>
    <col min="1" max="1" width="31.75" style="9" customWidth="1"/>
    <col min="2" max="3" width="17.875" style="9" customWidth="1"/>
    <col min="4" max="4" width="18" style="9" customWidth="1"/>
    <col min="5" max="16384" width="9.125" style="9"/>
  </cols>
  <sheetData>
    <row r="1" spans="1:8" s="34" customFormat="1" ht="30.75" customHeight="1">
      <c r="A1" s="34" t="s">
        <v>56</v>
      </c>
      <c r="B1" s="59"/>
      <c r="C1" s="59"/>
      <c r="D1" s="59"/>
    </row>
    <row r="2" spans="1:8" s="10" customFormat="1" ht="17.25" customHeight="1">
      <c r="A2" s="98"/>
      <c r="B2" s="98"/>
      <c r="C2" s="98"/>
      <c r="D2" s="98"/>
    </row>
    <row r="3" spans="1:8" s="10" customFormat="1" ht="30.75" customHeight="1">
      <c r="A3" s="33" t="s">
        <v>55</v>
      </c>
      <c r="B3" s="32" t="s">
        <v>0</v>
      </c>
      <c r="C3" s="32" t="s">
        <v>26</v>
      </c>
      <c r="D3" s="32" t="s">
        <v>25</v>
      </c>
    </row>
    <row r="4" spans="1:8" s="10" customFormat="1" ht="30.75" customHeight="1">
      <c r="A4" s="22"/>
      <c r="B4" s="82" t="s">
        <v>24</v>
      </c>
      <c r="C4" s="82"/>
      <c r="D4" s="82"/>
    </row>
    <row r="5" spans="1:8" s="70" customFormat="1" ht="24.9" customHeight="1">
      <c r="A5" s="31" t="s">
        <v>3</v>
      </c>
      <c r="B5" s="97">
        <v>1252549</v>
      </c>
      <c r="C5" s="97">
        <v>695555</v>
      </c>
      <c r="D5" s="97">
        <v>556994</v>
      </c>
    </row>
    <row r="6" spans="1:8" s="70" customFormat="1" ht="6" customHeight="1">
      <c r="A6" s="31"/>
      <c r="B6" s="96"/>
      <c r="C6" s="96"/>
      <c r="D6" s="96"/>
    </row>
    <row r="7" spans="1:8" s="24" customFormat="1" ht="21.6" customHeight="1">
      <c r="A7" s="92" t="s">
        <v>54</v>
      </c>
      <c r="B7" s="95">
        <v>31443</v>
      </c>
      <c r="C7" s="95">
        <v>27323</v>
      </c>
      <c r="D7" s="95">
        <v>4120</v>
      </c>
    </row>
    <row r="8" spans="1:8" s="24" customFormat="1" ht="21.6" customHeight="1">
      <c r="A8" s="92" t="s">
        <v>53</v>
      </c>
      <c r="B8" s="95">
        <v>107195</v>
      </c>
      <c r="C8" s="95">
        <v>45747</v>
      </c>
      <c r="D8" s="95">
        <v>61448</v>
      </c>
    </row>
    <row r="9" spans="1:8" s="24" customFormat="1" ht="21.6" customHeight="1">
      <c r="A9" s="92" t="s">
        <v>52</v>
      </c>
      <c r="B9" s="95">
        <v>500329</v>
      </c>
      <c r="C9" s="95">
        <v>266410</v>
      </c>
      <c r="D9" s="95">
        <v>233919</v>
      </c>
    </row>
    <row r="10" spans="1:8" s="24" customFormat="1" ht="21.6" customHeight="1">
      <c r="A10" s="92" t="s">
        <v>51</v>
      </c>
      <c r="B10" s="95">
        <v>416890</v>
      </c>
      <c r="C10" s="95">
        <v>267867</v>
      </c>
      <c r="D10" s="95">
        <v>149023</v>
      </c>
    </row>
    <row r="11" spans="1:8" ht="21.6" customHeight="1">
      <c r="A11" s="92" t="s">
        <v>50</v>
      </c>
      <c r="B11" s="95">
        <v>195636</v>
      </c>
      <c r="C11" s="95">
        <v>88208</v>
      </c>
      <c r="D11" s="95">
        <v>107428</v>
      </c>
    </row>
    <row r="12" spans="1:8" ht="21.6" customHeight="1">
      <c r="A12" s="20" t="s">
        <v>49</v>
      </c>
      <c r="B12" s="90">
        <v>1056</v>
      </c>
      <c r="C12" s="90" t="s">
        <v>5</v>
      </c>
      <c r="D12" s="89">
        <v>1056</v>
      </c>
    </row>
    <row r="13" spans="1:8" ht="24.9" customHeight="1">
      <c r="B13" s="83" t="s">
        <v>20</v>
      </c>
      <c r="C13" s="83"/>
      <c r="D13" s="83"/>
      <c r="F13" s="101"/>
      <c r="G13" s="101"/>
      <c r="H13" s="101"/>
    </row>
    <row r="14" spans="1:8" s="70" customFormat="1" ht="24.9" customHeight="1">
      <c r="A14" s="31" t="s">
        <v>3</v>
      </c>
      <c r="B14" s="94">
        <f>B5/$B$5*100</f>
        <v>100</v>
      </c>
      <c r="C14" s="94">
        <f>C5/$C$5*100</f>
        <v>100</v>
      </c>
      <c r="D14" s="94">
        <f>D5/$D$5*100</f>
        <v>100</v>
      </c>
      <c r="F14" s="45"/>
      <c r="G14" s="2"/>
      <c r="H14" s="45"/>
    </row>
    <row r="15" spans="1:8" s="70" customFormat="1" ht="6" customHeight="1">
      <c r="A15" s="31"/>
      <c r="B15" s="93"/>
      <c r="C15" s="93"/>
      <c r="D15" s="93"/>
      <c r="F15" s="100"/>
      <c r="G15" s="100"/>
      <c r="H15" s="100"/>
    </row>
    <row r="16" spans="1:8" s="24" customFormat="1" ht="24.9" customHeight="1">
      <c r="A16" s="92" t="s">
        <v>54</v>
      </c>
      <c r="B16" s="91">
        <f>B7*100/$B$5</f>
        <v>2.5103209535115991</v>
      </c>
      <c r="C16" s="91">
        <f>C7*100/$C$5</f>
        <v>3.9282299746245806</v>
      </c>
      <c r="D16" s="91">
        <f>D7*100/$D$5+0.03</f>
        <v>0.76968480809488071</v>
      </c>
      <c r="F16" s="45"/>
      <c r="G16" s="2"/>
      <c r="H16" s="45"/>
    </row>
    <row r="17" spans="1:8" s="24" customFormat="1" ht="24.9" customHeight="1">
      <c r="A17" s="92" t="s">
        <v>53</v>
      </c>
      <c r="B17" s="91">
        <f>B8*100/$B$5</f>
        <v>8.5581482241413305</v>
      </c>
      <c r="C17" s="91">
        <f>C8*100/$C$5</f>
        <v>6.5770499816693144</v>
      </c>
      <c r="D17" s="91">
        <f>D8*100/$D$5+0.03</f>
        <v>11.062075749469473</v>
      </c>
      <c r="F17" s="45"/>
      <c r="G17" s="2"/>
      <c r="H17" s="45"/>
    </row>
    <row r="18" spans="1:8" s="24" customFormat="1" ht="24.9" customHeight="1">
      <c r="A18" s="92" t="s">
        <v>52</v>
      </c>
      <c r="B18" s="91">
        <f>B9*100/$B$5+0.01</f>
        <v>39.954864432449348</v>
      </c>
      <c r="C18" s="91">
        <f>C9*100/$C$5</f>
        <v>38.301787780980654</v>
      </c>
      <c r="D18" s="91">
        <f>D9*100/$D$5</f>
        <v>41.996682190472427</v>
      </c>
      <c r="F18" s="45"/>
      <c r="G18" s="2"/>
      <c r="H18" s="45"/>
    </row>
    <row r="19" spans="1:8" s="24" customFormat="1" ht="24.9" customHeight="1">
      <c r="A19" s="92" t="s">
        <v>51</v>
      </c>
      <c r="B19" s="91">
        <f>B10*100/$B$5</f>
        <v>33.283328636244967</v>
      </c>
      <c r="C19" s="91">
        <f>C10*100/$C$5</f>
        <v>38.511260791741847</v>
      </c>
      <c r="D19" s="91">
        <f>D10*100/$D$5</f>
        <v>26.754866300175586</v>
      </c>
      <c r="F19" s="45"/>
      <c r="G19" s="2"/>
      <c r="H19" s="45"/>
    </row>
    <row r="20" spans="1:8" ht="24.9" customHeight="1">
      <c r="A20" s="92" t="s">
        <v>50</v>
      </c>
      <c r="B20" s="91">
        <f>B11*100/$B$5</f>
        <v>15.619029674687377</v>
      </c>
      <c r="C20" s="91">
        <f>C11*100/$C$5</f>
        <v>12.681671470983604</v>
      </c>
      <c r="D20" s="91">
        <f>D11*100/$D$5</f>
        <v>19.287101835926418</v>
      </c>
      <c r="F20" s="45"/>
      <c r="G20" s="2"/>
      <c r="H20" s="45"/>
    </row>
    <row r="21" spans="1:8" ht="24.9" customHeight="1">
      <c r="A21" s="20" t="s">
        <v>49</v>
      </c>
      <c r="B21" s="129" t="s">
        <v>5</v>
      </c>
      <c r="C21" s="90" t="s">
        <v>5</v>
      </c>
      <c r="D21" s="89" t="s">
        <v>5</v>
      </c>
    </row>
    <row r="22" spans="1:8" ht="18.75" customHeight="1">
      <c r="A22" s="88"/>
      <c r="B22" s="130"/>
      <c r="C22" s="87"/>
      <c r="D22" s="87"/>
    </row>
    <row r="24" spans="1:8" ht="30.75" customHeight="1">
      <c r="B24" s="11"/>
      <c r="C24" s="11"/>
      <c r="D24" s="11"/>
    </row>
    <row r="25" spans="1:8" ht="30.75" customHeight="1">
      <c r="B25" s="11"/>
      <c r="C25" s="11"/>
      <c r="D25" s="11"/>
    </row>
    <row r="26" spans="1:8" ht="30.75" customHeight="1">
      <c r="B26" s="11"/>
      <c r="C26" s="11"/>
      <c r="D26" s="11"/>
    </row>
    <row r="27" spans="1:8" ht="30.75" customHeight="1">
      <c r="B27" s="11"/>
      <c r="C27" s="11"/>
      <c r="D27" s="11"/>
    </row>
    <row r="28" spans="1:8" ht="30.75" customHeight="1">
      <c r="B28" s="11"/>
      <c r="C28" s="11"/>
      <c r="D28" s="11"/>
    </row>
    <row r="29" spans="1:8" ht="30.75" customHeight="1">
      <c r="B29" s="11"/>
      <c r="C29" s="11"/>
      <c r="D29" s="11"/>
    </row>
    <row r="30" spans="1:8" ht="30.75" customHeight="1">
      <c r="B30" s="11"/>
      <c r="C30" s="11"/>
      <c r="D30" s="11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ตารางที่1ไตรมาส 2พ.ศ.2561</vt:lpstr>
      <vt:lpstr>ตารางที่1ไตรมาส  2พ.ศ.2561</vt:lpstr>
      <vt:lpstr>ตารางที่2ไตรมาส 2 พ.ศ.2561</vt:lpstr>
      <vt:lpstr>ตารางที่2ไตรมาส 2 พ.ศ.2561 </vt:lpstr>
      <vt:lpstr>ตารางที่3ไตรมาส 2พ.ศ.  2561 </vt:lpstr>
      <vt:lpstr>ตารางที่3ไตรมาส 2พ.ศ. 2561</vt:lpstr>
      <vt:lpstr>ตารางที่4ไตรมาส 2 พ.ศ. 2561 </vt:lpstr>
      <vt:lpstr>ตารางที่4ไตรมาส 2 พ.ศ. 2561</vt:lpstr>
      <vt:lpstr>ตารางที่5ไตรมาส2 พ.ศ.2561 </vt:lpstr>
      <vt:lpstr>ตารางที่5ไตรมาส2 พ.ศ.2561</vt:lpstr>
      <vt:lpstr>ตารางที่6ไตรมาส 2 พ.ศ. 2561</vt:lpstr>
      <vt:lpstr>ตารางที่6ไตรมาส 2 พ.ศ.  2561</vt:lpstr>
      <vt:lpstr>ตารางที่7ไตรมาส 2 พ.ศ. 2561 </vt:lpstr>
      <vt:lpstr>ตารางที่7ไตรมาส 2 พ.ศ. 2561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KKD Windows 7 V.3</cp:lastModifiedBy>
  <cp:lastPrinted>2018-07-10T04:54:19Z</cp:lastPrinted>
  <dcterms:created xsi:type="dcterms:W3CDTF">2001-06-27T09:38:18Z</dcterms:created>
  <dcterms:modified xsi:type="dcterms:W3CDTF">2018-07-10T10:03:56Z</dcterms:modified>
</cp:coreProperties>
</file>