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 activeTab="2"/>
  </bookViews>
  <sheets>
    <sheet name="T-1.4น.8" sheetId="1" r:id="rId1"/>
    <sheet name="T-1.4p2น.9" sheetId="2" r:id="rId2"/>
    <sheet name="T-1.4p3น.10" sheetId="3" r:id="rId3"/>
  </sheets>
  <definedNames>
    <definedName name="_xlnm.Print_Area" localSheetId="0">'T-1.4น.8'!$A$1:$T$29</definedName>
  </definedNames>
  <calcPr calcId="145621"/>
</workbook>
</file>

<file path=xl/calcChain.xml><?xml version="1.0" encoding="utf-8"?>
<calcChain xmlns="http://schemas.openxmlformats.org/spreadsheetml/2006/main">
  <c r="N19" i="3" l="1"/>
  <c r="K19" i="3"/>
  <c r="H19" i="3"/>
  <c r="E19" i="3"/>
  <c r="N18" i="3"/>
  <c r="K18" i="3"/>
  <c r="H18" i="3"/>
  <c r="E18" i="3"/>
  <c r="P17" i="3"/>
  <c r="O17" i="3"/>
  <c r="N17" i="3" s="1"/>
  <c r="M17" i="3"/>
  <c r="L17" i="3"/>
  <c r="K17" i="3"/>
  <c r="J17" i="3"/>
  <c r="I17" i="3"/>
  <c r="G17" i="3"/>
  <c r="F17" i="3"/>
  <c r="E17" i="3" s="1"/>
  <c r="N16" i="3"/>
  <c r="K16" i="3"/>
  <c r="H16" i="3"/>
  <c r="E16" i="3"/>
  <c r="N15" i="3"/>
  <c r="K15" i="3"/>
  <c r="H15" i="3"/>
  <c r="N14" i="3"/>
  <c r="K14" i="3"/>
  <c r="H14" i="3"/>
  <c r="P13" i="3"/>
  <c r="O13" i="3"/>
  <c r="M13" i="3"/>
  <c r="L13" i="3"/>
  <c r="K13" i="3" s="1"/>
  <c r="J13" i="3"/>
  <c r="I13" i="3"/>
  <c r="H13" i="3" s="1"/>
  <c r="N12" i="3"/>
  <c r="K12" i="3"/>
  <c r="H12" i="3"/>
  <c r="E12" i="3"/>
  <c r="N11" i="3"/>
  <c r="K11" i="3"/>
  <c r="H11" i="3"/>
  <c r="E11" i="3"/>
  <c r="N10" i="3"/>
  <c r="K10" i="3"/>
  <c r="H10" i="3"/>
  <c r="E10" i="3"/>
  <c r="P9" i="3"/>
  <c r="O9" i="3"/>
  <c r="N9" i="3"/>
  <c r="M9" i="3"/>
  <c r="L9" i="3"/>
  <c r="J9" i="3"/>
  <c r="I9" i="3"/>
  <c r="H9" i="3" s="1"/>
  <c r="G9" i="3"/>
  <c r="F9" i="3"/>
  <c r="E9" i="3" s="1"/>
  <c r="N26" i="2"/>
  <c r="K26" i="2"/>
  <c r="H26" i="2"/>
  <c r="N25" i="2"/>
  <c r="K25" i="2"/>
  <c r="H25" i="2"/>
  <c r="N24" i="2"/>
  <c r="K24" i="2"/>
  <c r="H24" i="2"/>
  <c r="N23" i="2"/>
  <c r="K23" i="2"/>
  <c r="H23" i="2"/>
  <c r="N22" i="2"/>
  <c r="K22" i="2"/>
  <c r="H22" i="2"/>
  <c r="E22" i="2"/>
  <c r="N21" i="2"/>
  <c r="K21" i="2"/>
  <c r="H21" i="2"/>
  <c r="P20" i="2"/>
  <c r="O20" i="2"/>
  <c r="M20" i="2"/>
  <c r="L20" i="2"/>
  <c r="K20" i="2" s="1"/>
  <c r="J20" i="2"/>
  <c r="I20" i="2"/>
  <c r="H20" i="2" s="1"/>
  <c r="E20" i="2"/>
  <c r="N19" i="2"/>
  <c r="K19" i="2"/>
  <c r="H19" i="2"/>
  <c r="E19" i="2"/>
  <c r="N18" i="2"/>
  <c r="K18" i="2"/>
  <c r="H18" i="2"/>
  <c r="E18" i="2"/>
  <c r="N17" i="2"/>
  <c r="K17" i="2"/>
  <c r="H17" i="2"/>
  <c r="E17" i="2"/>
  <c r="P16" i="2"/>
  <c r="O16" i="2"/>
  <c r="N16" i="2" s="1"/>
  <c r="M16" i="2"/>
  <c r="L16" i="2"/>
  <c r="K16" i="2"/>
  <c r="J16" i="2"/>
  <c r="I16" i="2"/>
  <c r="G16" i="2"/>
  <c r="F16" i="2"/>
  <c r="E16" i="2" s="1"/>
  <c r="N15" i="2"/>
  <c r="K15" i="2"/>
  <c r="H15" i="2"/>
  <c r="N14" i="2"/>
  <c r="K14" i="2"/>
  <c r="H14" i="2"/>
  <c r="E14" i="2"/>
  <c r="N13" i="2"/>
  <c r="K13" i="2"/>
  <c r="H13" i="2"/>
  <c r="P12" i="2"/>
  <c r="O12" i="2"/>
  <c r="M12" i="2"/>
  <c r="L12" i="2"/>
  <c r="K12" i="2" s="1"/>
  <c r="J12" i="2"/>
  <c r="I12" i="2"/>
  <c r="H12" i="2" s="1"/>
  <c r="F12" i="2"/>
  <c r="E12" i="2" s="1"/>
  <c r="N11" i="2"/>
  <c r="K11" i="2"/>
  <c r="H11" i="2"/>
  <c r="E11" i="2"/>
  <c r="N10" i="2"/>
  <c r="K10" i="2"/>
  <c r="H10" i="2"/>
  <c r="P9" i="2"/>
  <c r="O9" i="2"/>
  <c r="N9" i="2" s="1"/>
  <c r="M9" i="2"/>
  <c r="L9" i="2"/>
  <c r="K9" i="2"/>
  <c r="J9" i="2"/>
  <c r="I9" i="2"/>
  <c r="F9" i="2"/>
  <c r="E9" i="2"/>
  <c r="N25" i="1"/>
  <c r="K25" i="1"/>
  <c r="H25" i="1"/>
  <c r="E25" i="1"/>
  <c r="N24" i="1"/>
  <c r="K24" i="1"/>
  <c r="H24" i="1"/>
  <c r="E24" i="1"/>
  <c r="P23" i="1"/>
  <c r="O23" i="1"/>
  <c r="N23" i="1" s="1"/>
  <c r="M23" i="1"/>
  <c r="K23" i="1" s="1"/>
  <c r="L23" i="1"/>
  <c r="J23" i="1"/>
  <c r="I23" i="1"/>
  <c r="G23" i="1"/>
  <c r="E23" i="1" s="1"/>
  <c r="F23" i="1"/>
  <c r="N22" i="1"/>
  <c r="K22" i="1"/>
  <c r="H22" i="1"/>
  <c r="E22" i="1"/>
  <c r="N21" i="1"/>
  <c r="K21" i="1"/>
  <c r="H21" i="1"/>
  <c r="N20" i="1"/>
  <c r="K20" i="1"/>
  <c r="H20" i="1"/>
  <c r="N19" i="1"/>
  <c r="K19" i="1"/>
  <c r="H19" i="1"/>
  <c r="P18" i="1"/>
  <c r="N18" i="1" s="1"/>
  <c r="O18" i="1"/>
  <c r="M18" i="1"/>
  <c r="L18" i="1"/>
  <c r="K18" i="1" s="1"/>
  <c r="J18" i="1"/>
  <c r="H18" i="1" s="1"/>
  <c r="I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K13" i="1"/>
  <c r="H13" i="1"/>
  <c r="E13" i="1"/>
  <c r="P12" i="1"/>
  <c r="O12" i="1"/>
  <c r="M12" i="1"/>
  <c r="L12" i="1"/>
  <c r="K12" i="1"/>
  <c r="J12" i="1"/>
  <c r="I12" i="1"/>
  <c r="H12" i="1" s="1"/>
  <c r="E12" i="1"/>
  <c r="P11" i="1"/>
  <c r="P9" i="1" s="1"/>
  <c r="O11" i="1"/>
  <c r="O9" i="1" s="1"/>
  <c r="K11" i="1"/>
  <c r="J11" i="1"/>
  <c r="I11" i="1"/>
  <c r="G11" i="1"/>
  <c r="F11" i="1"/>
  <c r="N10" i="1"/>
  <c r="K10" i="1"/>
  <c r="J10" i="1"/>
  <c r="J9" i="1" s="1"/>
  <c r="I10" i="1"/>
  <c r="G10" i="1"/>
  <c r="G9" i="1" s="1"/>
  <c r="F10" i="1"/>
  <c r="M9" i="1"/>
  <c r="L9" i="1"/>
  <c r="E10" i="1" l="1"/>
  <c r="N12" i="1"/>
  <c r="H9" i="2"/>
  <c r="H16" i="2"/>
  <c r="K9" i="3"/>
  <c r="H17" i="3"/>
  <c r="K9" i="1"/>
  <c r="E11" i="1"/>
  <c r="H23" i="1"/>
  <c r="N12" i="2"/>
  <c r="N20" i="2"/>
  <c r="N13" i="3"/>
  <c r="F9" i="1"/>
  <c r="E9" i="1" s="1"/>
  <c r="H10" i="1"/>
  <c r="I9" i="1"/>
  <c r="H9" i="1" s="1"/>
  <c r="N9" i="1"/>
  <c r="H11" i="1"/>
  <c r="N11" i="1"/>
</calcChain>
</file>

<file path=xl/sharedStrings.xml><?xml version="1.0" encoding="utf-8"?>
<sst xmlns="http://schemas.openxmlformats.org/spreadsheetml/2006/main" count="277" uniqueCount="105">
  <si>
    <t>ตาราง</t>
  </si>
  <si>
    <t>Table</t>
  </si>
  <si>
    <t xml:space="preserve">                  อำเภอ และ                  เขตการปกครอง</t>
  </si>
  <si>
    <t>การเกิด</t>
  </si>
  <si>
    <t>การตาย</t>
  </si>
  <si>
    <t>การลงทะเบียนย้ายเข้า</t>
  </si>
  <si>
    <t>การลงทะเบียนย้ายออก</t>
  </si>
  <si>
    <t>District and Area</t>
  </si>
  <si>
    <t xml:space="preserve">อำเภอ และ                  </t>
  </si>
  <si>
    <t>Births</t>
  </si>
  <si>
    <t>Deaths</t>
  </si>
  <si>
    <t xml:space="preserve">Registered - in </t>
  </si>
  <si>
    <t>Registered - out</t>
  </si>
  <si>
    <t xml:space="preserve">เขตการปกครอง                  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</si>
  <si>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</si>
  <si>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</si>
  <si>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</si>
  <si>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</si>
  <si>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</si>
  <si>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</si>
  <si>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</si>
  <si>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</si>
  <si>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</si>
  <si>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</si>
  <si>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</si>
  <si>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อำเภอเมืองเพชรบูรณ์</t>
  </si>
  <si>
    <t>Mueang Phetchabun District</t>
  </si>
  <si>
    <t xml:space="preserve">      เทศบาลเมืองเพชรบูรณ์</t>
  </si>
  <si>
    <t xml:space="preserve">      Phetchabun Town Municipality</t>
  </si>
  <si>
    <t xml:space="preserve">      เทศบาลตำบลท่าพล</t>
  </si>
  <si>
    <t>-</t>
  </si>
  <si>
    <t xml:space="preserve">      Tha Phon Subdistrict Municipality</t>
  </si>
  <si>
    <t xml:space="preserve">      เทศบาลตำบลวังชมภู</t>
  </si>
  <si>
    <t xml:space="preserve">      Wang Chomphu Subdistrict Municipality</t>
  </si>
  <si>
    <t xml:space="preserve">      เทศบาลตำบลนางั่ว</t>
  </si>
  <si>
    <t xml:space="preserve">      Na Ngua Subdistrict Municipality</t>
  </si>
  <si>
    <t xml:space="preserve">      นอกเขตเทศบาล</t>
  </si>
  <si>
    <t xml:space="preserve">      Non-municipal area</t>
  </si>
  <si>
    <t>อำเภอชนแดน</t>
  </si>
  <si>
    <t>Chon Daen District</t>
  </si>
  <si>
    <t xml:space="preserve">      เทศบาลตำบลชนแดน</t>
  </si>
  <si>
    <t xml:space="preserve">      Chon Daen Subdistrict Municipality</t>
  </si>
  <si>
    <t xml:space="preserve">      เทศบาลตำบลดงขุย</t>
  </si>
  <si>
    <t xml:space="preserve">      Dong Khui Subdistrict Municipality</t>
  </si>
  <si>
    <t xml:space="preserve">      เทศบาลตำบลท่าข้าม</t>
  </si>
  <si>
    <t xml:space="preserve">      Tha Kham Subdistrict Municipality</t>
  </si>
  <si>
    <t>อำเภอหล่มสัก</t>
  </si>
  <si>
    <t>Lom Sak District</t>
  </si>
  <si>
    <t xml:space="preserve">      เทศบาลเมืองหล่มสัก</t>
  </si>
  <si>
    <t xml:space="preserve">      Lom Sak Town Municipality</t>
  </si>
  <si>
    <t>อำเภอหล่มเก่า</t>
  </si>
  <si>
    <t>Lom Kao District</t>
  </si>
  <si>
    <t xml:space="preserve">      เทศบาลตำบลหล่มเก่า</t>
  </si>
  <si>
    <t xml:space="preserve">      </t>
  </si>
  <si>
    <t>Lom Kao Subdistrict Municipality</t>
  </si>
  <si>
    <t>อำเภอวิเชียรบุรี</t>
  </si>
  <si>
    <t>Wichian Buri District</t>
  </si>
  <si>
    <t xml:space="preserve">      เทศบาลตำบลพุเตย</t>
  </si>
  <si>
    <t>Phu Toei Subdistrict Municipality</t>
  </si>
  <si>
    <t xml:space="preserve">      เทศบาลตำบลวิเชียรบุรี</t>
  </si>
  <si>
    <t>Wichian Buri Subdistrict Municipality</t>
  </si>
  <si>
    <t>อำเภอศรีเทพ</t>
  </si>
  <si>
    <t>Si Thep District</t>
  </si>
  <si>
    <t xml:space="preserve">      เทศบาลตำบลสว่างวัฒนา</t>
  </si>
  <si>
    <t xml:space="preserve">    </t>
  </si>
  <si>
    <t>Sawang Watthana Subdistrict Municipality</t>
  </si>
  <si>
    <t xml:space="preserve">      เทศบาลตำบลโคกสะอาด</t>
  </si>
  <si>
    <t xml:space="preserve">       </t>
  </si>
  <si>
    <t>Khok Sa-at Subdistrict Municipality</t>
  </si>
  <si>
    <t>อำเภอหนองไผ่</t>
  </si>
  <si>
    <t xml:space="preserve"> Nong Phai District</t>
  </si>
  <si>
    <t xml:space="preserve">      เทศบาลตำบลนาเฉลียง</t>
  </si>
  <si>
    <t>Na Chaliang Subdistrict Municipality</t>
  </si>
  <si>
    <t xml:space="preserve">      เทศบาลตำบลหนองไผ่</t>
  </si>
  <si>
    <t>Nong Phai Subdistrict Municipality</t>
  </si>
  <si>
    <t xml:space="preserve">      เทศบาลตำบลเฉลียงทอง</t>
  </si>
  <si>
    <t>Chaliang Thong Subdistrict Municipality</t>
  </si>
  <si>
    <t xml:space="preserve">      เทศบาลตำบลบ่อไทย</t>
  </si>
  <si>
    <t>Bo Thai Subdistrict Municipality</t>
  </si>
  <si>
    <t xml:space="preserve">      เทศบาลตำบลบัววัฒนา</t>
  </si>
  <si>
    <t>Bua Watthana Subdistrict Municipality</t>
  </si>
  <si>
    <t>อำเภอบึงสามพัน</t>
  </si>
  <si>
    <t>Bueng Sam Phan District</t>
  </si>
  <si>
    <t xml:space="preserve">      เทศบาลตำบลซับสมอทอด</t>
  </si>
  <si>
    <t>Sap Samo Thod Subdistrict Municipality</t>
  </si>
  <si>
    <t>อำเภอน้ำหนาว</t>
  </si>
  <si>
    <t>Nam Nao District</t>
  </si>
  <si>
    <t>อำเภอวังโป่ง</t>
  </si>
  <si>
    <t xml:space="preserve"> Wang Pong District</t>
  </si>
  <si>
    <t xml:space="preserve">      เทศบาลตำบลท้ายดง</t>
  </si>
  <si>
    <t>Thai Dong Subdistrict Municipality</t>
  </si>
  <si>
    <t xml:space="preserve">      เทศบาลตำบลวังโป่ง</t>
  </si>
  <si>
    <t>Wang Pong Subdistrict Municipality</t>
  </si>
  <si>
    <t>อำเภอเขาค้อ</t>
  </si>
  <si>
    <t xml:space="preserve"> Khao Kho District</t>
  </si>
  <si>
    <t xml:space="preserve">     เทศบาลตำบลแคมป์สน</t>
  </si>
  <si>
    <t>Camp Son Subdistrict Municipality</t>
  </si>
  <si>
    <t xml:space="preserve">     นอกเขตเทศบาล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</si>
  <si>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</si>
  <si>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</si>
  <si>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การเกิด การตาย การลงทะเบียนย้ายเข้า และการลงทะเบียนย้ายออก จำแนกตามเพศ เป็นรายอำเภอ พ.ศ. 2556 :จังหวัดเพชรบูรณ์</t>
  </si>
  <si>
    <t>การเกิด การตาย การลงทะเบียนย้ายเข้า และการลงทะเบียนย้ายออก จำแนกตามเพศ เป็นรายอำเภอ พ.ศ. 2556 (ต่อ) :จังหวัดเพชรบูรณ์</t>
  </si>
  <si>
    <t>Births, Deaths, Registered-In and Registered-Out by Sex and District : 2013 (Contd.)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</si>
  <si>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</si>
  <si>
    <t>Births, Deaths, Registered-In and Registered-Out by Sex and District : 2013  : Phetchabun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</si>
</sst>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</borders>
  <cellStyleXfs count="46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7" fontId="7" fillId="0" borderId="8" xfId="1" applyNumberFormat="1" applyFont="1" applyBorder="1"/>
    <xf numFmtId="187" fontId="7" fillId="0" borderId="11" xfId="1" applyNumberFormat="1" applyFont="1" applyBorder="1"/>
    <xf numFmtId="187" fontId="7" fillId="0" borderId="4" xfId="1" applyNumberFormat="1" applyFont="1" applyBorder="1"/>
    <xf numFmtId="187" fontId="7" fillId="0" borderId="0" xfId="1" applyNumberFormat="1" applyFont="1"/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/>
    <xf numFmtId="187" fontId="5" fillId="0" borderId="8" xfId="1" applyNumberFormat="1" applyFont="1" applyBorder="1"/>
    <xf numFmtId="187" fontId="5" fillId="0" borderId="11" xfId="1" applyNumberFormat="1" applyFont="1" applyBorder="1"/>
    <xf numFmtId="187" fontId="5" fillId="0" borderId="4" xfId="1" applyNumberFormat="1" applyFont="1" applyBorder="1"/>
    <xf numFmtId="187" fontId="5" fillId="0" borderId="0" xfId="1" applyNumberFormat="1" applyFont="1"/>
    <xf numFmtId="1" fontId="5" fillId="0" borderId="4" xfId="0" applyNumberFormat="1" applyFont="1" applyFill="1" applyBorder="1"/>
    <xf numFmtId="1" fontId="5" fillId="0" borderId="11" xfId="0" applyNumberFormat="1" applyFont="1" applyFill="1" applyBorder="1"/>
    <xf numFmtId="1" fontId="5" fillId="0" borderId="8" xfId="0" applyNumberFormat="1" applyFont="1" applyFill="1" applyBorder="1"/>
    <xf numFmtId="187" fontId="5" fillId="0" borderId="11" xfId="1" applyNumberFormat="1" applyFont="1" applyBorder="1" applyAlignment="1">
      <alignment horizontal="right"/>
    </xf>
    <xf numFmtId="187" fontId="5" fillId="0" borderId="0" xfId="1" applyNumberFormat="1" applyFont="1" applyBorder="1"/>
    <xf numFmtId="0" fontId="4" fillId="0" borderId="0" xfId="0" applyFont="1" applyBorder="1"/>
    <xf numFmtId="187" fontId="4" fillId="0" borderId="8" xfId="1" applyNumberFormat="1" applyFont="1" applyBorder="1"/>
    <xf numFmtId="187" fontId="4" fillId="0" borderId="11" xfId="1" applyNumberFormat="1" applyFont="1" applyBorder="1"/>
    <xf numFmtId="187" fontId="4" fillId="0" borderId="4" xfId="1" applyNumberFormat="1" applyFont="1" applyBorder="1"/>
    <xf numFmtId="187" fontId="4" fillId="0" borderId="0" xfId="1" applyNumberFormat="1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0" xfId="0" applyFont="1" applyBorder="1" applyAlignment="1">
      <alignment vertical="center"/>
    </xf>
    <xf numFmtId="0" fontId="5" fillId="0" borderId="11" xfId="0" applyFont="1" applyBorder="1"/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0" xfId="0" applyFont="1" applyBorder="1" applyAlignment="1"/>
    <xf numFmtId="0" fontId="5" fillId="0" borderId="8" xfId="0" applyFont="1" applyBorder="1" applyAlignment="1"/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87" fontId="7" fillId="0" borderId="0" xfId="1" applyNumberFormat="1" applyFont="1" applyBorder="1" applyAlignment="1">
      <alignment horizontal="center"/>
    </xf>
    <xf numFmtId="187" fontId="7" fillId="0" borderId="8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46">
    <cellStyle name="Comma" xfId="1" builtinId="3"/>
    <cellStyle name="Normal" xfId="0" builtinId="0"/>
    <cellStyle name="Normal 2" xfId="2"/>
    <cellStyle name="Normal 3" xfId="3"/>
    <cellStyle name="Thaihead" xfId="4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ปกติ 2" xfId="8"/>
    <cellStyle name="ปกติ 2 10" xfId="9"/>
    <cellStyle name="ปกติ 2 11" xfId="10"/>
    <cellStyle name="ปกติ 2 12" xfId="11"/>
    <cellStyle name="ปกติ 2 13" xfId="12"/>
    <cellStyle name="ปกติ 2 14" xfId="13"/>
    <cellStyle name="ปกติ 2 2" xfId="14"/>
    <cellStyle name="ปกติ 2 2 10" xfId="15"/>
    <cellStyle name="ปกติ 2 2 11" xfId="16"/>
    <cellStyle name="ปกติ 2 2 12" xfId="17"/>
    <cellStyle name="ปกติ 2 2 2" xfId="18"/>
    <cellStyle name="ปกติ 2 2 3" xfId="19"/>
    <cellStyle name="ปกติ 2 2 4" xfId="20"/>
    <cellStyle name="ปกติ 2 2 5" xfId="21"/>
    <cellStyle name="ปกติ 2 2 6" xfId="22"/>
    <cellStyle name="ปกติ 2 2 7" xfId="23"/>
    <cellStyle name="ปกติ 2 2 8" xfId="24"/>
    <cellStyle name="ปกติ 2 2 9" xfId="25"/>
    <cellStyle name="ปกติ 2 3" xfId="26"/>
    <cellStyle name="ปกติ 2 4" xfId="27"/>
    <cellStyle name="ปกติ 2 5" xfId="28"/>
    <cellStyle name="ปกติ 2 6" xfId="29"/>
    <cellStyle name="ปกติ 2 7" xfId="30"/>
    <cellStyle name="ปกติ 2 8" xfId="31"/>
    <cellStyle name="ปกติ 2 9" xfId="32"/>
    <cellStyle name="ปกติ 3" xfId="33"/>
    <cellStyle name="ปกติ 4 10" xfId="34"/>
    <cellStyle name="ปกติ 4 11" xfId="35"/>
    <cellStyle name="ปกติ 4 12" xfId="36"/>
    <cellStyle name="ปกติ 4 2" xfId="37"/>
    <cellStyle name="ปกติ 4 3" xfId="38"/>
    <cellStyle name="ปกติ 4 4" xfId="39"/>
    <cellStyle name="ปกติ 4 5" xfId="40"/>
    <cellStyle name="ปกติ 4 6" xfId="41"/>
    <cellStyle name="ปกติ 4 7" xfId="42"/>
    <cellStyle name="ปกติ 4 8" xfId="43"/>
    <cellStyle name="ปกติ 4 9" xfId="44"/>
    <cellStyle name="ปกติ 5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1752600</xdr:colOff>
      <xdr:row>0</xdr:row>
      <xdr:rowOff>0</xdr:rowOff>
    </xdr:from>
    <xdr:to>
      <xdr:col>19</xdr:col>
      <xdr:colOff>161925</xdr:colOff>
      <xdr:row>28</xdr:row>
      <xdr:rowOff>104775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15475" y="0"/>
          <a:ext cx="590550" cy="65722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0</xdr:row>
      <xdr:rowOff>57150</xdr:rowOff>
    </xdr:from>
    <xdr:to>
      <xdr:col>20</xdr:col>
      <xdr:colOff>123825</xdr:colOff>
      <xdr:row>28</xdr:row>
      <xdr:rowOff>180975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191625" y="57150"/>
          <a:ext cx="590550" cy="6991350"/>
          <a:chOff x="996" y="0"/>
          <a:chExt cx="62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4"/>
            <a:ext cx="50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5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1819275</xdr:colOff>
      <xdr:row>0</xdr:row>
      <xdr:rowOff>47625</xdr:rowOff>
    </xdr:from>
    <xdr:to>
      <xdr:col>19</xdr:col>
      <xdr:colOff>76200</xdr:colOff>
      <xdr:row>29</xdr:row>
      <xdr:rowOff>57150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144000" y="47625"/>
          <a:ext cx="504825" cy="6829425"/>
          <a:chOff x="996" y="704"/>
          <a:chExt cx="72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5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704"/>
            <a:ext cx="72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9"/>
  <sheetViews>
    <sheetView showGridLines="0" workbookViewId="0">
      <selection activeCell="D3" sqref="D3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9" style="5" customWidth="1"/>
    <col min="5" max="16" width="7.85546875" style="5" customWidth="1"/>
    <col min="17" max="17" width="1.5703125" style="5" customWidth="1"/>
    <col min="18" max="18" width="27.85546875" style="5" customWidth="1"/>
    <col min="19" max="19" width="4.85546875" style="5" customWidth="1"/>
    <col min="20" max="20" width="4.140625" style="5" customWidth="1"/>
    <col min="21" max="16384" width="9.140625" style="5"/>
  </cols>
  <sheetData>
    <row r="1" spans="1:18" s="1" customFormat="1" x14ac:dyDescent="0.5">
      <c r="B1" s="1" t="s">
        <v>0</v>
      </c>
      <c r="C1" s="2">
        <v>1.4</v>
      </c>
      <c r="D1" s="1" t="s">
        <v>100</v>
      </c>
    </row>
    <row r="2" spans="1:18" s="3" customFormat="1" x14ac:dyDescent="0.5">
      <c r="B2" s="1" t="s">
        <v>1</v>
      </c>
      <c r="C2" s="2">
        <v>1.4</v>
      </c>
      <c r="D2" s="1" t="s">
        <v>104</v>
      </c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45">
      <c r="A4" s="6" t="s">
        <v>2</v>
      </c>
      <c r="B4" s="6"/>
      <c r="C4" s="6"/>
      <c r="D4" s="7"/>
      <c r="E4" s="66" t="s">
        <v>3</v>
      </c>
      <c r="F4" s="67"/>
      <c r="G4" s="68"/>
      <c r="H4" s="66" t="s">
        <v>4</v>
      </c>
      <c r="I4" s="67"/>
      <c r="J4" s="68"/>
      <c r="K4" s="67" t="s">
        <v>5</v>
      </c>
      <c r="L4" s="67"/>
      <c r="M4" s="67"/>
      <c r="N4" s="66" t="s">
        <v>6</v>
      </c>
      <c r="O4" s="67"/>
      <c r="P4" s="68"/>
      <c r="Q4" s="69" t="s">
        <v>7</v>
      </c>
      <c r="R4" s="70"/>
    </row>
    <row r="5" spans="1:18" s="8" customFormat="1" ht="19.5" x14ac:dyDescent="0.45">
      <c r="A5" s="62" t="s">
        <v>8</v>
      </c>
      <c r="B5" s="62"/>
      <c r="C5" s="62"/>
      <c r="D5" s="63"/>
      <c r="E5" s="75" t="s">
        <v>9</v>
      </c>
      <c r="F5" s="76"/>
      <c r="G5" s="77"/>
      <c r="H5" s="75" t="s">
        <v>10</v>
      </c>
      <c r="I5" s="76"/>
      <c r="J5" s="77"/>
      <c r="K5" s="75" t="s">
        <v>11</v>
      </c>
      <c r="L5" s="76"/>
      <c r="M5" s="77"/>
      <c r="N5" s="75" t="s">
        <v>12</v>
      </c>
      <c r="O5" s="76"/>
      <c r="P5" s="77"/>
      <c r="Q5" s="71"/>
      <c r="R5" s="72"/>
    </row>
    <row r="6" spans="1:18" s="8" customFormat="1" ht="19.5" x14ac:dyDescent="0.45">
      <c r="A6" s="62" t="s">
        <v>13</v>
      </c>
      <c r="B6" s="62"/>
      <c r="C6" s="62"/>
      <c r="D6" s="63"/>
      <c r="E6" s="9" t="s">
        <v>14</v>
      </c>
      <c r="F6" s="10" t="s">
        <v>15</v>
      </c>
      <c r="G6" s="11" t="s">
        <v>16</v>
      </c>
      <c r="H6" s="9" t="s">
        <v>14</v>
      </c>
      <c r="I6" s="10" t="s">
        <v>15</v>
      </c>
      <c r="J6" s="11" t="s">
        <v>16</v>
      </c>
      <c r="K6" s="12" t="s">
        <v>14</v>
      </c>
      <c r="L6" s="10" t="s">
        <v>15</v>
      </c>
      <c r="M6" s="12" t="s">
        <v>16</v>
      </c>
      <c r="N6" s="9" t="s">
        <v>14</v>
      </c>
      <c r="O6" s="10" t="s">
        <v>15</v>
      </c>
      <c r="P6" s="11" t="s">
        <v>16</v>
      </c>
      <c r="Q6" s="71"/>
      <c r="R6" s="72"/>
    </row>
    <row r="7" spans="1:18" s="8" customFormat="1" ht="19.5" x14ac:dyDescent="0.45">
      <c r="A7" s="13"/>
      <c r="B7" s="13"/>
      <c r="C7" s="13"/>
      <c r="D7" s="14"/>
      <c r="E7" s="15" t="s">
        <v>17</v>
      </c>
      <c r="F7" s="16" t="s">
        <v>18</v>
      </c>
      <c r="G7" s="17" t="s">
        <v>19</v>
      </c>
      <c r="H7" s="15" t="s">
        <v>17</v>
      </c>
      <c r="I7" s="16" t="s">
        <v>18</v>
      </c>
      <c r="J7" s="17" t="s">
        <v>19</v>
      </c>
      <c r="K7" s="18" t="s">
        <v>17</v>
      </c>
      <c r="L7" s="16" t="s">
        <v>18</v>
      </c>
      <c r="M7" s="18" t="s">
        <v>19</v>
      </c>
      <c r="N7" s="15" t="s">
        <v>17</v>
      </c>
      <c r="O7" s="16" t="s">
        <v>18</v>
      </c>
      <c r="P7" s="17" t="s">
        <v>19</v>
      </c>
      <c r="Q7" s="73"/>
      <c r="R7" s="74"/>
    </row>
    <row r="8" spans="1:18" s="8" customFormat="1" ht="6" customHeight="1" x14ac:dyDescent="0.45">
      <c r="A8" s="19"/>
      <c r="B8" s="19"/>
      <c r="C8" s="19"/>
      <c r="D8" s="19"/>
      <c r="E8" s="20"/>
      <c r="F8" s="10"/>
      <c r="G8" s="21"/>
      <c r="H8" s="20"/>
      <c r="I8" s="10"/>
      <c r="J8" s="21"/>
      <c r="K8" s="22"/>
      <c r="L8" s="10"/>
      <c r="M8" s="22"/>
      <c r="N8" s="20"/>
      <c r="O8" s="10"/>
      <c r="P8" s="21"/>
      <c r="Q8" s="23"/>
      <c r="R8" s="24"/>
    </row>
    <row r="9" spans="1:18" s="28" customFormat="1" ht="21" customHeight="1" x14ac:dyDescent="0.45">
      <c r="A9" s="64" t="s">
        <v>20</v>
      </c>
      <c r="B9" s="64"/>
      <c r="C9" s="64"/>
      <c r="D9" s="64"/>
      <c r="E9" s="25">
        <f>F9+G9</f>
        <v>8280</v>
      </c>
      <c r="F9" s="26">
        <f>F10+F11</f>
        <v>4246</v>
      </c>
      <c r="G9" s="27">
        <f>G10+G11</f>
        <v>4034</v>
      </c>
      <c r="H9" s="25">
        <f t="shared" ref="H9:H24" si="0">I9+J9</f>
        <v>7261</v>
      </c>
      <c r="I9" s="26">
        <f>I10+I11</f>
        <v>4219</v>
      </c>
      <c r="J9" s="27">
        <f>J10+J11</f>
        <v>3042</v>
      </c>
      <c r="K9" s="28">
        <f>L9+M9</f>
        <v>41381</v>
      </c>
      <c r="L9" s="26">
        <f>L10+L11</f>
        <v>21873</v>
      </c>
      <c r="M9" s="28">
        <f>M10+M11</f>
        <v>19508</v>
      </c>
      <c r="N9" s="25">
        <f>O9+P9</f>
        <v>40813</v>
      </c>
      <c r="O9" s="26">
        <f>O10+O11</f>
        <v>21598</v>
      </c>
      <c r="P9" s="27">
        <f>P10+P11</f>
        <v>19215</v>
      </c>
      <c r="Q9" s="65" t="s">
        <v>17</v>
      </c>
      <c r="R9" s="64"/>
    </row>
    <row r="10" spans="1:18" s="8" customFormat="1" ht="20.25" customHeight="1" x14ac:dyDescent="0.45">
      <c r="A10" s="29"/>
      <c r="B10" s="29" t="s">
        <v>21</v>
      </c>
      <c r="C10" s="30"/>
      <c r="D10" s="30"/>
      <c r="E10" s="31">
        <f>F10+G10</f>
        <v>6697</v>
      </c>
      <c r="F10" s="32">
        <f>F13+F24+'T-1.4p2น.9'!F10+'T-1.4p2น.9'!F14+'T-1.4p2น.9'!F17+'T-1.4p2น.9'!F18+'T-1.4p2น.9'!F22+'T-1.4p3น.10'!F10+'T-1.4p3น.10'!F18</f>
        <v>3428</v>
      </c>
      <c r="G10" s="33">
        <f>G13+G24+'T-1.4p2น.9'!G14+'T-1.4p2น.9'!G17+'T-1.4p2น.9'!G18+'T-1.4p2น.9'!G22+'T-1.4p3น.10'!G10+'T-1.4p3น.10'!G18</f>
        <v>3269</v>
      </c>
      <c r="H10" s="31">
        <f t="shared" si="0"/>
        <v>2646</v>
      </c>
      <c r="I10" s="32">
        <f>I13+I14+I15+I16+I19+I20+I21+I24+'T-1.4p2น.9'!I10+'T-1.4p2น.9'!I13+'T-1.4p2น.9'!I14+'T-1.4p2น.9'!I17+'T-1.4p2น.9'!I18+'T-1.4p2น.9'!I21+'T-1.4p2น.9'!I22+'T-1.4p2น.9'!I23+'T-1.4p2น.9'!I24+'T-1.4p2น.9'!I25+'T-1.4p3น.10'!I10+'T-1.4p3น.10'!I14+'T-1.4p3น.10'!I15+'T-1.4p3น.10'!I18</f>
        <v>1591</v>
      </c>
      <c r="J10" s="33">
        <f>J13+J14+J15+J16+J19+J20+J21+J24+'T-1.4p2น.9'!J10+'T-1.4p2น.9'!J13+'T-1.4p2น.9'!J14+'T-1.4p2น.9'!J17+'T-1.4p2น.9'!J18+'T-1.4p2น.9'!J21+'T-1.4p2น.9'!J22+'T-1.4p2น.9'!J23+'T-1.4p2น.9'!J24+'T-1.4p2น.9'!J25+'T-1.4p3น.10'!J10+'T-1.4p3น.10'!J14+'T-1.4p3น.10'!J15+'T-1.4p3น.10'!J18</f>
        <v>1055</v>
      </c>
      <c r="K10" s="34">
        <f>L10+M10</f>
        <v>7517</v>
      </c>
      <c r="L10" s="32">
        <v>3696</v>
      </c>
      <c r="M10" s="34">
        <v>3821</v>
      </c>
      <c r="N10" s="31">
        <f>O10+P10</f>
        <v>13381</v>
      </c>
      <c r="O10" s="32">
        <v>6727</v>
      </c>
      <c r="P10" s="33">
        <v>6654</v>
      </c>
      <c r="Q10" s="29"/>
      <c r="R10" s="29" t="s">
        <v>22</v>
      </c>
    </row>
    <row r="11" spans="1:18" s="8" customFormat="1" ht="20.25" customHeight="1" x14ac:dyDescent="0.45">
      <c r="A11" s="29"/>
      <c r="B11" s="29" t="s">
        <v>23</v>
      </c>
      <c r="C11" s="30"/>
      <c r="D11" s="30"/>
      <c r="E11" s="31">
        <f>F11+G11</f>
        <v>1583</v>
      </c>
      <c r="F11" s="32">
        <f>F17+F22+F25+'T-1.4p2น.9'!F11+'T-1.4p2น.9'!F15+'T-1.4p2น.9'!F19+'T-1.4p3น.10'!F11+'T-1.4p3น.10'!F12+'T-1.4p3น.10'!F16+'T-1.4p3น.10'!F19</f>
        <v>818</v>
      </c>
      <c r="G11" s="33">
        <f>G17+G22+G25+'T-1.4p2น.9'!G11+'T-1.4p2น.9'!G19+'T-1.4p2น.9'!G26+'T-1.4p3น.10'!G11+'T-1.4p3น.10'!G12+'T-1.4p3น.10'!G16+'T-1.4p3น.10'!G19</f>
        <v>765</v>
      </c>
      <c r="H11" s="31">
        <f t="shared" si="0"/>
        <v>4615</v>
      </c>
      <c r="I11" s="32">
        <f>I17+I22+I25+'T-1.4p2น.9'!I11+'T-1.4p2น.9'!I15+'T-1.4p2น.9'!I19+'T-1.4p2น.9'!I26+'T-1.4p3น.10'!I11+'T-1.4p3น.10'!I12+'T-1.4p3น.10'!I16+'T-1.4p3น.10'!I19</f>
        <v>2628</v>
      </c>
      <c r="J11" s="33">
        <f>J17+J22+J25+'T-1.4p2น.9'!J11+'T-1.4p2น.9'!J15+'T-1.4p2น.9'!J19+'T-1.4p2น.9'!J26+'T-1.4p3น.10'!J11+'T-1.4p3น.10'!J12+'T-1.4p3น.10'!J16+'T-1.4p3น.10'!J19</f>
        <v>1987</v>
      </c>
      <c r="K11" s="34">
        <f>L11+M11</f>
        <v>33864</v>
      </c>
      <c r="L11" s="32">
        <v>18177</v>
      </c>
      <c r="M11" s="34">
        <v>15687</v>
      </c>
      <c r="N11" s="31">
        <f>O11+P11</f>
        <v>27432</v>
      </c>
      <c r="O11" s="32">
        <f>O17+O22+O25+'T-1.4p2น.9'!O11+'T-1.4p3น.10'!O12+'T-1.4p2น.9'!O15+'T-1.4p2น.9'!O19+'T-1.4p2น.9'!O26+'T-1.4p3น.10'!O11+'T-1.4p3น.10'!O16+'T-1.4p3น.10'!O19</f>
        <v>14871</v>
      </c>
      <c r="P11" s="33">
        <f>P17+P22+P25+'T-1.4p2น.9'!P11+'T-1.4p3น.10'!P12+'T-1.4p2น.9'!P15+'T-1.4p2น.9'!P19+'T-1.4p2น.9'!P26+'T-1.4p3น.10'!P11+'T-1.4p3น.10'!P16+'T-1.4p3น.10'!P19</f>
        <v>12561</v>
      </c>
      <c r="Q11" s="29"/>
      <c r="R11" s="29" t="s">
        <v>24</v>
      </c>
    </row>
    <row r="12" spans="1:18" s="8" customFormat="1" ht="20.25" customHeight="1" x14ac:dyDescent="0.45">
      <c r="A12" s="35" t="s">
        <v>25</v>
      </c>
      <c r="B12" s="29"/>
      <c r="C12" s="30"/>
      <c r="D12" s="30"/>
      <c r="E12" s="31">
        <f>F12+G12</f>
        <v>3471</v>
      </c>
      <c r="F12" s="32">
        <v>1781</v>
      </c>
      <c r="G12" s="33">
        <v>1690</v>
      </c>
      <c r="H12" s="31">
        <f t="shared" si="0"/>
        <v>2300</v>
      </c>
      <c r="I12" s="32">
        <f>I13+I14+I15+I16+I17</f>
        <v>1344</v>
      </c>
      <c r="J12" s="33">
        <f>J13+J14+J15+J16+J17</f>
        <v>956</v>
      </c>
      <c r="K12" s="34">
        <f>L12+M12</f>
        <v>10616</v>
      </c>
      <c r="L12" s="32">
        <f>L13+L14+L15+L16+L17</f>
        <v>6052</v>
      </c>
      <c r="M12" s="34">
        <f>M13+M14+M15+M16+M17</f>
        <v>4564</v>
      </c>
      <c r="N12" s="31">
        <f>O12+P12</f>
        <v>12088</v>
      </c>
      <c r="O12" s="32">
        <f>O13+O14+O15+O16+O17</f>
        <v>6761</v>
      </c>
      <c r="P12" s="33">
        <f>P13+P14+P15+P16+P17</f>
        <v>5327</v>
      </c>
      <c r="Q12" s="36" t="s">
        <v>26</v>
      </c>
      <c r="R12" s="29"/>
    </row>
    <row r="13" spans="1:18" s="8" customFormat="1" ht="20.25" customHeight="1" x14ac:dyDescent="0.45">
      <c r="A13" s="29"/>
      <c r="B13" s="35" t="s">
        <v>27</v>
      </c>
      <c r="C13" s="30"/>
      <c r="D13" s="30"/>
      <c r="E13" s="31">
        <f>F13+G13</f>
        <v>3466</v>
      </c>
      <c r="F13" s="32">
        <v>1780</v>
      </c>
      <c r="G13" s="33">
        <v>1686</v>
      </c>
      <c r="H13" s="31">
        <f t="shared" si="0"/>
        <v>1190</v>
      </c>
      <c r="I13" s="32">
        <v>716</v>
      </c>
      <c r="J13" s="33">
        <v>474</v>
      </c>
      <c r="K13" s="34">
        <f>L13+M13</f>
        <v>1306</v>
      </c>
      <c r="L13" s="32">
        <v>601</v>
      </c>
      <c r="M13" s="34">
        <v>705</v>
      </c>
      <c r="N13" s="31">
        <f>O13+P13</f>
        <v>4800</v>
      </c>
      <c r="O13" s="32">
        <v>2432</v>
      </c>
      <c r="P13" s="33">
        <v>2368</v>
      </c>
      <c r="Q13" s="37" t="s">
        <v>28</v>
      </c>
      <c r="R13" s="30"/>
    </row>
    <row r="14" spans="1:18" s="8" customFormat="1" ht="20.25" customHeight="1" x14ac:dyDescent="0.45">
      <c r="A14" s="29"/>
      <c r="B14" s="35" t="s">
        <v>29</v>
      </c>
      <c r="C14" s="30"/>
      <c r="D14" s="30"/>
      <c r="E14" s="38" t="s">
        <v>30</v>
      </c>
      <c r="F14" s="38" t="s">
        <v>30</v>
      </c>
      <c r="G14" s="38" t="s">
        <v>30</v>
      </c>
      <c r="H14" s="31">
        <f t="shared" si="0"/>
        <v>46</v>
      </c>
      <c r="I14" s="32">
        <v>24</v>
      </c>
      <c r="J14" s="33">
        <v>22</v>
      </c>
      <c r="K14" s="34">
        <f t="shared" ref="K14:K25" si="1">L14+M14</f>
        <v>264</v>
      </c>
      <c r="L14" s="32">
        <v>139</v>
      </c>
      <c r="M14" s="34">
        <v>125</v>
      </c>
      <c r="N14" s="31">
        <f t="shared" ref="N14:N25" si="2">O14+P14</f>
        <v>219</v>
      </c>
      <c r="O14" s="32">
        <v>98</v>
      </c>
      <c r="P14" s="33">
        <v>121</v>
      </c>
      <c r="Q14" s="37" t="s">
        <v>31</v>
      </c>
      <c r="R14" s="30"/>
    </row>
    <row r="15" spans="1:18" s="8" customFormat="1" ht="20.25" customHeight="1" x14ac:dyDescent="0.45">
      <c r="A15" s="29"/>
      <c r="B15" s="35" t="s">
        <v>32</v>
      </c>
      <c r="C15" s="30"/>
      <c r="D15" s="30"/>
      <c r="E15" s="38" t="s">
        <v>30</v>
      </c>
      <c r="F15" s="38" t="s">
        <v>30</v>
      </c>
      <c r="G15" s="38" t="s">
        <v>30</v>
      </c>
      <c r="H15" s="31">
        <f t="shared" si="0"/>
        <v>13</v>
      </c>
      <c r="I15" s="32">
        <v>6</v>
      </c>
      <c r="J15" s="33">
        <v>7</v>
      </c>
      <c r="K15" s="34">
        <f t="shared" si="1"/>
        <v>110</v>
      </c>
      <c r="L15" s="32">
        <v>52</v>
      </c>
      <c r="M15" s="34">
        <v>58</v>
      </c>
      <c r="N15" s="31">
        <f t="shared" si="2"/>
        <v>111</v>
      </c>
      <c r="O15" s="32">
        <v>54</v>
      </c>
      <c r="P15" s="33">
        <v>57</v>
      </c>
      <c r="Q15" s="37" t="s">
        <v>33</v>
      </c>
      <c r="R15" s="30"/>
    </row>
    <row r="16" spans="1:18" s="8" customFormat="1" ht="20.25" customHeight="1" x14ac:dyDescent="0.45">
      <c r="A16" s="29"/>
      <c r="B16" s="35" t="s">
        <v>34</v>
      </c>
      <c r="C16" s="30"/>
      <c r="D16" s="30"/>
      <c r="E16" s="38" t="s">
        <v>30</v>
      </c>
      <c r="F16" s="38" t="s">
        <v>30</v>
      </c>
      <c r="G16" s="38" t="s">
        <v>30</v>
      </c>
      <c r="H16" s="31">
        <f t="shared" si="0"/>
        <v>90</v>
      </c>
      <c r="I16" s="32">
        <v>46</v>
      </c>
      <c r="J16" s="33">
        <v>44</v>
      </c>
      <c r="K16" s="34">
        <f t="shared" si="1"/>
        <v>632</v>
      </c>
      <c r="L16" s="32">
        <v>310</v>
      </c>
      <c r="M16" s="34">
        <v>322</v>
      </c>
      <c r="N16" s="31">
        <f t="shared" si="2"/>
        <v>412</v>
      </c>
      <c r="O16" s="32">
        <v>201</v>
      </c>
      <c r="P16" s="33">
        <v>211</v>
      </c>
      <c r="Q16" s="37" t="s">
        <v>35</v>
      </c>
      <c r="R16" s="30"/>
    </row>
    <row r="17" spans="1:18" s="8" customFormat="1" ht="20.25" customHeight="1" x14ac:dyDescent="0.45">
      <c r="A17" s="29"/>
      <c r="B17" s="35" t="s">
        <v>36</v>
      </c>
      <c r="C17" s="30"/>
      <c r="D17" s="30"/>
      <c r="E17" s="31">
        <v>5</v>
      </c>
      <c r="F17" s="32">
        <v>1</v>
      </c>
      <c r="G17" s="33">
        <v>4</v>
      </c>
      <c r="H17" s="31">
        <f t="shared" si="0"/>
        <v>961</v>
      </c>
      <c r="I17" s="32">
        <v>552</v>
      </c>
      <c r="J17" s="33">
        <v>409</v>
      </c>
      <c r="K17" s="34">
        <f t="shared" si="1"/>
        <v>8304</v>
      </c>
      <c r="L17" s="32">
        <v>4950</v>
      </c>
      <c r="M17" s="34">
        <v>3354</v>
      </c>
      <c r="N17" s="31">
        <f t="shared" si="2"/>
        <v>6546</v>
      </c>
      <c r="O17" s="32">
        <v>3976</v>
      </c>
      <c r="P17" s="33">
        <v>2570</v>
      </c>
      <c r="Q17" s="37" t="s">
        <v>37</v>
      </c>
      <c r="R17" s="30"/>
    </row>
    <row r="18" spans="1:18" s="8" customFormat="1" ht="20.25" customHeight="1" x14ac:dyDescent="0.45">
      <c r="A18" s="35" t="s">
        <v>38</v>
      </c>
      <c r="B18" s="29"/>
      <c r="C18" s="30"/>
      <c r="D18" s="30"/>
      <c r="E18" s="31">
        <v>293</v>
      </c>
      <c r="F18" s="32">
        <v>139</v>
      </c>
      <c r="G18" s="33">
        <v>154</v>
      </c>
      <c r="H18" s="31">
        <f t="shared" si="0"/>
        <v>450</v>
      </c>
      <c r="I18" s="32">
        <f>I19+I20+I21+I22</f>
        <v>250</v>
      </c>
      <c r="J18" s="33">
        <f>J19+J20+J21+J22</f>
        <v>200</v>
      </c>
      <c r="K18" s="34">
        <f t="shared" si="1"/>
        <v>3350</v>
      </c>
      <c r="L18" s="32">
        <f>L19+L20+L21+L22</f>
        <v>1720</v>
      </c>
      <c r="M18" s="34">
        <f>M19+M20+M21+M22</f>
        <v>1630</v>
      </c>
      <c r="N18" s="31">
        <f t="shared" si="2"/>
        <v>3031</v>
      </c>
      <c r="O18" s="32">
        <f>O19+O20+O21+O22</f>
        <v>1528</v>
      </c>
      <c r="P18" s="33">
        <f>P19+P20+P21+P22</f>
        <v>1503</v>
      </c>
      <c r="Q18" s="36" t="s">
        <v>39</v>
      </c>
      <c r="R18" s="29"/>
    </row>
    <row r="19" spans="1:18" s="8" customFormat="1" ht="20.25" customHeight="1" x14ac:dyDescent="0.45">
      <c r="A19" s="30"/>
      <c r="B19" s="35" t="s">
        <v>40</v>
      </c>
      <c r="C19" s="30"/>
      <c r="D19" s="30"/>
      <c r="E19" s="38" t="s">
        <v>30</v>
      </c>
      <c r="F19" s="38" t="s">
        <v>30</v>
      </c>
      <c r="G19" s="38" t="s">
        <v>30</v>
      </c>
      <c r="H19" s="31">
        <f t="shared" si="0"/>
        <v>12</v>
      </c>
      <c r="I19" s="32">
        <v>5</v>
      </c>
      <c r="J19" s="33">
        <v>7</v>
      </c>
      <c r="K19" s="34">
        <f t="shared" si="1"/>
        <v>119</v>
      </c>
      <c r="L19" s="32">
        <v>56</v>
      </c>
      <c r="M19" s="34">
        <v>63</v>
      </c>
      <c r="N19" s="31">
        <f t="shared" si="2"/>
        <v>182</v>
      </c>
      <c r="O19" s="32">
        <v>88</v>
      </c>
      <c r="P19" s="33">
        <v>94</v>
      </c>
      <c r="Q19" s="36" t="s">
        <v>41</v>
      </c>
      <c r="R19" s="29"/>
    </row>
    <row r="20" spans="1:18" s="8" customFormat="1" ht="20.25" customHeight="1" x14ac:dyDescent="0.45">
      <c r="A20" s="30"/>
      <c r="B20" s="35" t="s">
        <v>42</v>
      </c>
      <c r="C20" s="30"/>
      <c r="D20" s="30"/>
      <c r="E20" s="38" t="s">
        <v>30</v>
      </c>
      <c r="F20" s="38" t="s">
        <v>30</v>
      </c>
      <c r="G20" s="38" t="s">
        <v>30</v>
      </c>
      <c r="H20" s="31">
        <f t="shared" si="0"/>
        <v>12</v>
      </c>
      <c r="I20" s="32">
        <v>9</v>
      </c>
      <c r="J20" s="33">
        <v>3</v>
      </c>
      <c r="K20" s="34">
        <f t="shared" si="1"/>
        <v>138</v>
      </c>
      <c r="L20" s="32">
        <v>57</v>
      </c>
      <c r="M20" s="34">
        <v>81</v>
      </c>
      <c r="N20" s="31">
        <f t="shared" si="2"/>
        <v>128</v>
      </c>
      <c r="O20" s="32">
        <v>56</v>
      </c>
      <c r="P20" s="33">
        <v>72</v>
      </c>
      <c r="Q20" s="36" t="s">
        <v>43</v>
      </c>
      <c r="R20" s="29"/>
    </row>
    <row r="21" spans="1:18" s="8" customFormat="1" ht="20.25" customHeight="1" x14ac:dyDescent="0.45">
      <c r="A21" s="30"/>
      <c r="B21" s="35" t="s">
        <v>44</v>
      </c>
      <c r="C21" s="30"/>
      <c r="D21" s="30"/>
      <c r="E21" s="38" t="s">
        <v>30</v>
      </c>
      <c r="F21" s="38" t="s">
        <v>30</v>
      </c>
      <c r="G21" s="38" t="s">
        <v>30</v>
      </c>
      <c r="H21" s="31">
        <f t="shared" si="0"/>
        <v>20</v>
      </c>
      <c r="I21" s="32">
        <v>12</v>
      </c>
      <c r="J21" s="33">
        <v>8</v>
      </c>
      <c r="K21" s="34">
        <f t="shared" si="1"/>
        <v>120</v>
      </c>
      <c r="L21" s="32">
        <v>62</v>
      </c>
      <c r="M21" s="34">
        <v>58</v>
      </c>
      <c r="N21" s="31">
        <f t="shared" si="2"/>
        <v>97</v>
      </c>
      <c r="O21" s="32">
        <v>48</v>
      </c>
      <c r="P21" s="33">
        <v>49</v>
      </c>
      <c r="Q21" s="36" t="s">
        <v>45</v>
      </c>
      <c r="R21" s="29"/>
    </row>
    <row r="22" spans="1:18" s="8" customFormat="1" ht="20.25" customHeight="1" x14ac:dyDescent="0.45">
      <c r="A22" s="30"/>
      <c r="B22" s="35" t="s">
        <v>36</v>
      </c>
      <c r="C22" s="30"/>
      <c r="D22" s="30"/>
      <c r="E22" s="31">
        <f>F22+G22</f>
        <v>293</v>
      </c>
      <c r="F22" s="32">
        <v>139</v>
      </c>
      <c r="G22" s="33">
        <v>154</v>
      </c>
      <c r="H22" s="31">
        <f t="shared" si="0"/>
        <v>406</v>
      </c>
      <c r="I22" s="32">
        <v>224</v>
      </c>
      <c r="J22" s="33">
        <v>182</v>
      </c>
      <c r="K22" s="34">
        <f t="shared" si="1"/>
        <v>2973</v>
      </c>
      <c r="L22" s="32">
        <v>1545</v>
      </c>
      <c r="M22" s="34">
        <v>1428</v>
      </c>
      <c r="N22" s="31">
        <f t="shared" si="2"/>
        <v>2624</v>
      </c>
      <c r="O22" s="32">
        <v>1336</v>
      </c>
      <c r="P22" s="33">
        <v>1288</v>
      </c>
      <c r="Q22" s="36" t="s">
        <v>37</v>
      </c>
      <c r="R22" s="29"/>
    </row>
    <row r="23" spans="1:18" s="8" customFormat="1" ht="20.25" customHeight="1" x14ac:dyDescent="0.45">
      <c r="A23" s="35" t="s">
        <v>46</v>
      </c>
      <c r="B23" s="29"/>
      <c r="C23" s="30"/>
      <c r="D23" s="30"/>
      <c r="E23" s="31">
        <f>F23+G23</f>
        <v>887</v>
      </c>
      <c r="F23" s="32">
        <f>F24+F25</f>
        <v>450</v>
      </c>
      <c r="G23" s="33">
        <f>G24+G25</f>
        <v>437</v>
      </c>
      <c r="H23" s="31">
        <f t="shared" si="0"/>
        <v>1220</v>
      </c>
      <c r="I23" s="32">
        <f>I24+I25</f>
        <v>721</v>
      </c>
      <c r="J23" s="33">
        <f>J24+J25</f>
        <v>499</v>
      </c>
      <c r="K23" s="34">
        <f t="shared" si="1"/>
        <v>6003</v>
      </c>
      <c r="L23" s="32">
        <f>L24+L25</f>
        <v>3186</v>
      </c>
      <c r="M23" s="34">
        <f>M24+M25</f>
        <v>2817</v>
      </c>
      <c r="N23" s="31">
        <f t="shared" si="2"/>
        <v>5436</v>
      </c>
      <c r="O23" s="32">
        <f>O24+O25</f>
        <v>2915</v>
      </c>
      <c r="P23" s="33">
        <f>P24+P25</f>
        <v>2521</v>
      </c>
      <c r="Q23" s="36" t="s">
        <v>47</v>
      </c>
      <c r="R23" s="29"/>
    </row>
    <row r="24" spans="1:18" s="8" customFormat="1" ht="20.25" customHeight="1" x14ac:dyDescent="0.45">
      <c r="A24" s="30"/>
      <c r="B24" s="35" t="s">
        <v>48</v>
      </c>
      <c r="C24" s="30"/>
      <c r="D24" s="30"/>
      <c r="E24" s="31">
        <f>F24+G24</f>
        <v>882</v>
      </c>
      <c r="F24" s="32">
        <v>448</v>
      </c>
      <c r="G24" s="33">
        <v>434</v>
      </c>
      <c r="H24" s="31">
        <f t="shared" si="0"/>
        <v>273</v>
      </c>
      <c r="I24" s="32">
        <v>174</v>
      </c>
      <c r="J24" s="33">
        <v>99</v>
      </c>
      <c r="K24" s="34">
        <f t="shared" si="1"/>
        <v>524</v>
      </c>
      <c r="L24" s="32">
        <v>252</v>
      </c>
      <c r="M24" s="34">
        <v>272</v>
      </c>
      <c r="N24" s="31">
        <f t="shared" si="2"/>
        <v>1458</v>
      </c>
      <c r="O24" s="32">
        <v>734</v>
      </c>
      <c r="P24" s="33">
        <v>724</v>
      </c>
      <c r="Q24" s="36" t="s">
        <v>49</v>
      </c>
      <c r="R24" s="29"/>
    </row>
    <row r="25" spans="1:18" s="8" customFormat="1" ht="20.25" customHeight="1" x14ac:dyDescent="0.45">
      <c r="A25" s="30"/>
      <c r="B25" s="35" t="s">
        <v>36</v>
      </c>
      <c r="C25" s="30"/>
      <c r="D25" s="30"/>
      <c r="E25" s="31">
        <f>F25+G25</f>
        <v>5</v>
      </c>
      <c r="F25" s="32">
        <v>2</v>
      </c>
      <c r="G25" s="33">
        <v>3</v>
      </c>
      <c r="H25" s="31">
        <f>I25+J25</f>
        <v>947</v>
      </c>
      <c r="I25" s="32">
        <v>547</v>
      </c>
      <c r="J25" s="33">
        <v>400</v>
      </c>
      <c r="K25" s="39">
        <f t="shared" si="1"/>
        <v>5479</v>
      </c>
      <c r="L25" s="32">
        <v>2934</v>
      </c>
      <c r="M25" s="39">
        <v>2545</v>
      </c>
      <c r="N25" s="31">
        <f t="shared" si="2"/>
        <v>3978</v>
      </c>
      <c r="O25" s="32">
        <v>2181</v>
      </c>
      <c r="P25" s="33">
        <v>1797</v>
      </c>
      <c r="Q25" s="36" t="s">
        <v>37</v>
      </c>
      <c r="R25" s="29"/>
    </row>
    <row r="26" spans="1:18" s="8" customFormat="1" ht="4.5" customHeight="1" x14ac:dyDescent="0.45">
      <c r="A26" s="40"/>
      <c r="B26" s="40"/>
      <c r="C26" s="40"/>
      <c r="D26" s="40"/>
      <c r="E26" s="41"/>
      <c r="F26" s="42"/>
      <c r="G26" s="43"/>
      <c r="H26" s="41"/>
      <c r="I26" s="42"/>
      <c r="J26" s="43"/>
      <c r="K26" s="44"/>
      <c r="L26" s="42"/>
      <c r="M26" s="44"/>
      <c r="N26" s="41"/>
      <c r="O26" s="42"/>
      <c r="P26" s="43"/>
      <c r="Q26" s="40"/>
      <c r="R26" s="40"/>
    </row>
    <row r="27" spans="1:18" s="8" customFormat="1" ht="4.5" customHeight="1" x14ac:dyDescent="0.4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s="8" customFormat="1" ht="19.5" x14ac:dyDescent="0.45">
      <c r="A28" s="45"/>
      <c r="B28" s="45" t="s">
        <v>103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8" s="8" customFormat="1" ht="19.5" x14ac:dyDescent="0.4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</sheetData>
  <mergeCells count="13">
    <mergeCell ref="A6:D6"/>
    <mergeCell ref="A9:D9"/>
    <mergeCell ref="Q9:R9"/>
    <mergeCell ref="E4:G4"/>
    <mergeCell ref="H4:J4"/>
    <mergeCell ref="K4:M4"/>
    <mergeCell ref="N4:P4"/>
    <mergeCell ref="Q4:R7"/>
    <mergeCell ref="A5:D5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7"/>
  <sheetViews>
    <sheetView workbookViewId="0">
      <selection activeCell="D2" sqref="D2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11.85546875" style="5" customWidth="1"/>
    <col min="5" max="16" width="7.28515625" style="5" customWidth="1"/>
    <col min="17" max="17" width="1.42578125" style="5" customWidth="1"/>
    <col min="18" max="18" width="22.7109375" style="5" customWidth="1"/>
    <col min="19" max="19" width="4.140625" style="5" customWidth="1"/>
    <col min="20" max="20" width="5.7109375" style="5" customWidth="1"/>
    <col min="21" max="16384" width="9.140625" style="5"/>
  </cols>
  <sheetData>
    <row r="1" spans="1:19" s="1" customFormat="1" x14ac:dyDescent="0.5">
      <c r="B1" s="1" t="s">
        <v>0</v>
      </c>
      <c r="C1" s="2">
        <v>1.4</v>
      </c>
      <c r="D1" s="1" t="s">
        <v>101</v>
      </c>
    </row>
    <row r="2" spans="1:19" s="3" customFormat="1" x14ac:dyDescent="0.5">
      <c r="B2" s="1" t="s">
        <v>1</v>
      </c>
      <c r="C2" s="2">
        <v>1.4</v>
      </c>
      <c r="D2" s="1" t="s">
        <v>102</v>
      </c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9" s="8" customFormat="1" ht="21.75" customHeight="1" x14ac:dyDescent="0.45">
      <c r="A4" s="6" t="s">
        <v>2</v>
      </c>
      <c r="B4" s="6"/>
      <c r="C4" s="6"/>
      <c r="D4" s="7"/>
      <c r="E4" s="66" t="s">
        <v>3</v>
      </c>
      <c r="F4" s="67"/>
      <c r="G4" s="68"/>
      <c r="H4" s="66" t="s">
        <v>4</v>
      </c>
      <c r="I4" s="67"/>
      <c r="J4" s="68"/>
      <c r="K4" s="67" t="s">
        <v>5</v>
      </c>
      <c r="L4" s="67"/>
      <c r="M4" s="67"/>
      <c r="N4" s="66" t="s">
        <v>6</v>
      </c>
      <c r="O4" s="67"/>
      <c r="P4" s="68"/>
      <c r="Q4" s="69" t="s">
        <v>7</v>
      </c>
      <c r="R4" s="70"/>
      <c r="S4" s="46"/>
    </row>
    <row r="5" spans="1:19" s="8" customFormat="1" ht="19.5" x14ac:dyDescent="0.45">
      <c r="A5" s="62" t="s">
        <v>8</v>
      </c>
      <c r="B5" s="62"/>
      <c r="C5" s="62"/>
      <c r="D5" s="63"/>
      <c r="E5" s="75" t="s">
        <v>9</v>
      </c>
      <c r="F5" s="76"/>
      <c r="G5" s="77"/>
      <c r="H5" s="75" t="s">
        <v>10</v>
      </c>
      <c r="I5" s="76"/>
      <c r="J5" s="77"/>
      <c r="K5" s="75" t="s">
        <v>11</v>
      </c>
      <c r="L5" s="76"/>
      <c r="M5" s="77"/>
      <c r="N5" s="75" t="s">
        <v>12</v>
      </c>
      <c r="O5" s="76"/>
      <c r="P5" s="77"/>
      <c r="Q5" s="71"/>
      <c r="R5" s="72"/>
      <c r="S5" s="47"/>
    </row>
    <row r="6" spans="1:19" s="8" customFormat="1" ht="19.5" x14ac:dyDescent="0.45">
      <c r="A6" s="62" t="s">
        <v>13</v>
      </c>
      <c r="B6" s="62"/>
      <c r="C6" s="62"/>
      <c r="D6" s="63"/>
      <c r="E6" s="9" t="s">
        <v>14</v>
      </c>
      <c r="F6" s="10" t="s">
        <v>15</v>
      </c>
      <c r="G6" s="11" t="s">
        <v>16</v>
      </c>
      <c r="H6" s="9" t="s">
        <v>14</v>
      </c>
      <c r="I6" s="10" t="s">
        <v>15</v>
      </c>
      <c r="J6" s="11" t="s">
        <v>16</v>
      </c>
      <c r="K6" s="12" t="s">
        <v>14</v>
      </c>
      <c r="L6" s="10" t="s">
        <v>15</v>
      </c>
      <c r="M6" s="12" t="s">
        <v>16</v>
      </c>
      <c r="N6" s="9" t="s">
        <v>14</v>
      </c>
      <c r="O6" s="10" t="s">
        <v>15</v>
      </c>
      <c r="P6" s="11" t="s">
        <v>16</v>
      </c>
      <c r="Q6" s="71"/>
      <c r="R6" s="72"/>
      <c r="S6" s="47"/>
    </row>
    <row r="7" spans="1:19" s="8" customFormat="1" ht="19.5" x14ac:dyDescent="0.45">
      <c r="A7" s="13"/>
      <c r="B7" s="13"/>
      <c r="C7" s="13"/>
      <c r="D7" s="14"/>
      <c r="E7" s="15" t="s">
        <v>17</v>
      </c>
      <c r="F7" s="16" t="s">
        <v>18</v>
      </c>
      <c r="G7" s="17" t="s">
        <v>19</v>
      </c>
      <c r="H7" s="15" t="s">
        <v>17</v>
      </c>
      <c r="I7" s="16" t="s">
        <v>18</v>
      </c>
      <c r="J7" s="17" t="s">
        <v>19</v>
      </c>
      <c r="K7" s="18" t="s">
        <v>17</v>
      </c>
      <c r="L7" s="16" t="s">
        <v>18</v>
      </c>
      <c r="M7" s="18" t="s">
        <v>19</v>
      </c>
      <c r="N7" s="15" t="s">
        <v>17</v>
      </c>
      <c r="O7" s="16" t="s">
        <v>18</v>
      </c>
      <c r="P7" s="17" t="s">
        <v>19</v>
      </c>
      <c r="Q7" s="73"/>
      <c r="R7" s="74"/>
      <c r="S7" s="48"/>
    </row>
    <row r="8" spans="1:19" s="8" customFormat="1" ht="6" customHeight="1" x14ac:dyDescent="0.45">
      <c r="A8" s="19"/>
      <c r="B8" s="19"/>
      <c r="C8" s="19"/>
      <c r="D8" s="19"/>
      <c r="E8" s="20"/>
      <c r="F8" s="10"/>
      <c r="G8" s="21"/>
      <c r="H8" s="20"/>
      <c r="I8" s="10"/>
      <c r="J8" s="21"/>
      <c r="K8" s="22"/>
      <c r="L8" s="10"/>
      <c r="M8" s="22"/>
      <c r="N8" s="20"/>
      <c r="O8" s="10"/>
      <c r="P8" s="21"/>
      <c r="Q8" s="23"/>
      <c r="R8" s="24"/>
    </row>
    <row r="9" spans="1:19" s="47" customFormat="1" ht="20.25" customHeight="1" x14ac:dyDescent="0.45">
      <c r="A9" s="49" t="s">
        <v>50</v>
      </c>
      <c r="B9" s="50"/>
      <c r="E9" s="31">
        <f>F9+G9</f>
        <v>458</v>
      </c>
      <c r="F9" s="32">
        <f>F10+F11</f>
        <v>239</v>
      </c>
      <c r="G9" s="33">
        <v>219</v>
      </c>
      <c r="H9" s="31">
        <f t="shared" ref="H9:H25" si="0">I9+J9</f>
        <v>516</v>
      </c>
      <c r="I9" s="32">
        <f>I10+I11</f>
        <v>283</v>
      </c>
      <c r="J9" s="33">
        <f>J10+J11</f>
        <v>233</v>
      </c>
      <c r="K9" s="39">
        <f>L9+M9</f>
        <v>2237</v>
      </c>
      <c r="L9" s="32">
        <f>L10+L11</f>
        <v>1161</v>
      </c>
      <c r="M9" s="39">
        <f>M10+M11</f>
        <v>1076</v>
      </c>
      <c r="N9" s="31">
        <f t="shared" ref="N9:N26" si="1">O9+P9</f>
        <v>2029</v>
      </c>
      <c r="O9" s="32">
        <f>O10+O11</f>
        <v>1068</v>
      </c>
      <c r="P9" s="33">
        <f>P10+P11</f>
        <v>961</v>
      </c>
      <c r="Q9" s="51" t="s">
        <v>51</v>
      </c>
      <c r="R9" s="52"/>
    </row>
    <row r="10" spans="1:19" s="8" customFormat="1" ht="20.25" customHeight="1" x14ac:dyDescent="0.45">
      <c r="A10" s="47"/>
      <c r="B10" s="49" t="s">
        <v>52</v>
      </c>
      <c r="C10" s="47"/>
      <c r="D10" s="47"/>
      <c r="E10" s="31">
        <v>1</v>
      </c>
      <c r="F10" s="32">
        <v>1</v>
      </c>
      <c r="G10" s="38" t="s">
        <v>30</v>
      </c>
      <c r="H10" s="31">
        <f t="shared" si="0"/>
        <v>44</v>
      </c>
      <c r="I10" s="32">
        <v>24</v>
      </c>
      <c r="J10" s="33">
        <v>20</v>
      </c>
      <c r="K10" s="34">
        <f t="shared" ref="K10:K26" si="2">L10+M10</f>
        <v>326</v>
      </c>
      <c r="L10" s="32">
        <v>162</v>
      </c>
      <c r="M10" s="34">
        <v>164</v>
      </c>
      <c r="N10" s="31">
        <f t="shared" si="1"/>
        <v>293</v>
      </c>
      <c r="O10" s="32">
        <v>147</v>
      </c>
      <c r="P10" s="33">
        <v>146</v>
      </c>
      <c r="Q10" s="53" t="s">
        <v>53</v>
      </c>
      <c r="R10" s="50" t="s">
        <v>54</v>
      </c>
    </row>
    <row r="11" spans="1:19" s="8" customFormat="1" ht="20.25" customHeight="1" x14ac:dyDescent="0.45">
      <c r="A11" s="47"/>
      <c r="B11" s="49" t="s">
        <v>36</v>
      </c>
      <c r="C11" s="47"/>
      <c r="D11" s="47"/>
      <c r="E11" s="31">
        <f>F11+G11</f>
        <v>457</v>
      </c>
      <c r="F11" s="32">
        <v>238</v>
      </c>
      <c r="G11" s="33">
        <v>219</v>
      </c>
      <c r="H11" s="31">
        <f t="shared" si="0"/>
        <v>472</v>
      </c>
      <c r="I11" s="32">
        <v>259</v>
      </c>
      <c r="J11" s="33">
        <v>213</v>
      </c>
      <c r="K11" s="34">
        <f t="shared" si="2"/>
        <v>1911</v>
      </c>
      <c r="L11" s="32">
        <v>999</v>
      </c>
      <c r="M11" s="34">
        <v>912</v>
      </c>
      <c r="N11" s="31">
        <f t="shared" si="1"/>
        <v>1736</v>
      </c>
      <c r="O11" s="32">
        <v>921</v>
      </c>
      <c r="P11" s="33">
        <v>815</v>
      </c>
      <c r="Q11" s="53" t="s">
        <v>53</v>
      </c>
      <c r="R11" s="50" t="s">
        <v>24</v>
      </c>
    </row>
    <row r="12" spans="1:19" s="8" customFormat="1" ht="20.25" customHeight="1" x14ac:dyDescent="0.45">
      <c r="A12" s="49" t="s">
        <v>55</v>
      </c>
      <c r="B12" s="50"/>
      <c r="C12" s="47"/>
      <c r="D12" s="47"/>
      <c r="E12" s="31">
        <f>F12+G12</f>
        <v>1503</v>
      </c>
      <c r="F12" s="32">
        <f>F14+F15</f>
        <v>790</v>
      </c>
      <c r="G12" s="33">
        <v>713</v>
      </c>
      <c r="H12" s="31">
        <f t="shared" si="0"/>
        <v>867</v>
      </c>
      <c r="I12" s="32">
        <f>I13+I14+I15</f>
        <v>488</v>
      </c>
      <c r="J12" s="33">
        <f>J13+J14+J15</f>
        <v>379</v>
      </c>
      <c r="K12" s="34">
        <f t="shared" si="2"/>
        <v>4873</v>
      </c>
      <c r="L12" s="32">
        <f>L13+L14+L15</f>
        <v>2452</v>
      </c>
      <c r="M12" s="34">
        <f>M13+M14+M15</f>
        <v>2421</v>
      </c>
      <c r="N12" s="31">
        <f t="shared" si="1"/>
        <v>5432</v>
      </c>
      <c r="O12" s="32">
        <f>O13+O14+O15</f>
        <v>2821</v>
      </c>
      <c r="P12" s="33">
        <f>P13+P14+P15</f>
        <v>2611</v>
      </c>
      <c r="Q12" s="53" t="s">
        <v>56</v>
      </c>
      <c r="R12" s="50"/>
    </row>
    <row r="13" spans="1:19" s="8" customFormat="1" ht="20.25" customHeight="1" x14ac:dyDescent="0.45">
      <c r="A13" s="47"/>
      <c r="B13" s="49" t="s">
        <v>57</v>
      </c>
      <c r="C13" s="47"/>
      <c r="D13" s="47"/>
      <c r="E13" s="38" t="s">
        <v>30</v>
      </c>
      <c r="F13" s="38" t="s">
        <v>30</v>
      </c>
      <c r="G13" s="38" t="s">
        <v>30</v>
      </c>
      <c r="H13" s="31">
        <f t="shared" si="0"/>
        <v>41</v>
      </c>
      <c r="I13" s="32">
        <v>25</v>
      </c>
      <c r="J13" s="33">
        <v>16</v>
      </c>
      <c r="K13" s="34">
        <f t="shared" si="2"/>
        <v>311</v>
      </c>
      <c r="L13" s="32">
        <v>166</v>
      </c>
      <c r="M13" s="34">
        <v>145</v>
      </c>
      <c r="N13" s="31">
        <f t="shared" si="1"/>
        <v>280</v>
      </c>
      <c r="O13" s="32">
        <v>149</v>
      </c>
      <c r="P13" s="33">
        <v>131</v>
      </c>
      <c r="R13" s="54" t="s">
        <v>58</v>
      </c>
    </row>
    <row r="14" spans="1:19" s="8" customFormat="1" ht="20.25" customHeight="1" x14ac:dyDescent="0.45">
      <c r="A14" s="47"/>
      <c r="B14" s="49" t="s">
        <v>59</v>
      </c>
      <c r="C14" s="47"/>
      <c r="D14" s="47"/>
      <c r="E14" s="31">
        <f>F14+G14</f>
        <v>1501</v>
      </c>
      <c r="F14" s="32">
        <v>788</v>
      </c>
      <c r="G14" s="33">
        <v>713</v>
      </c>
      <c r="H14" s="31">
        <f t="shared" si="0"/>
        <v>364</v>
      </c>
      <c r="I14" s="32">
        <v>226</v>
      </c>
      <c r="J14" s="33">
        <v>138</v>
      </c>
      <c r="K14" s="34">
        <f t="shared" si="2"/>
        <v>756</v>
      </c>
      <c r="L14" s="32">
        <v>367</v>
      </c>
      <c r="M14" s="34">
        <v>389</v>
      </c>
      <c r="N14" s="31">
        <f t="shared" si="1"/>
        <v>2157</v>
      </c>
      <c r="O14" s="32">
        <v>1099</v>
      </c>
      <c r="P14" s="33">
        <v>1058</v>
      </c>
      <c r="R14" s="54" t="s">
        <v>60</v>
      </c>
    </row>
    <row r="15" spans="1:19" s="8" customFormat="1" ht="20.25" customHeight="1" x14ac:dyDescent="0.45">
      <c r="A15" s="47"/>
      <c r="B15" s="49" t="s">
        <v>36</v>
      </c>
      <c r="C15" s="47"/>
      <c r="D15" s="47"/>
      <c r="E15" s="31">
        <v>2</v>
      </c>
      <c r="F15" s="32">
        <v>2</v>
      </c>
      <c r="G15" s="38" t="s">
        <v>30</v>
      </c>
      <c r="H15" s="31">
        <f t="shared" si="0"/>
        <v>462</v>
      </c>
      <c r="I15" s="32">
        <v>237</v>
      </c>
      <c r="J15" s="33">
        <v>225</v>
      </c>
      <c r="K15" s="34">
        <f t="shared" si="2"/>
        <v>3806</v>
      </c>
      <c r="L15" s="32">
        <v>1919</v>
      </c>
      <c r="M15" s="34">
        <v>1887</v>
      </c>
      <c r="N15" s="31">
        <f t="shared" si="1"/>
        <v>2995</v>
      </c>
      <c r="O15" s="32">
        <v>1573</v>
      </c>
      <c r="P15" s="33">
        <v>1422</v>
      </c>
      <c r="R15" s="54" t="s">
        <v>24</v>
      </c>
    </row>
    <row r="16" spans="1:19" s="8" customFormat="1" ht="20.25" customHeight="1" x14ac:dyDescent="0.45">
      <c r="A16" s="49" t="s">
        <v>61</v>
      </c>
      <c r="B16" s="50"/>
      <c r="C16" s="47"/>
      <c r="D16" s="47"/>
      <c r="E16" s="31">
        <f>F16+G16</f>
        <v>277</v>
      </c>
      <c r="F16" s="32">
        <f>F17+F18+F19</f>
        <v>149</v>
      </c>
      <c r="G16" s="33">
        <f>G17+G18+G19</f>
        <v>128</v>
      </c>
      <c r="H16" s="31">
        <f t="shared" si="0"/>
        <v>396</v>
      </c>
      <c r="I16" s="32">
        <f>I17+I18+I19</f>
        <v>223</v>
      </c>
      <c r="J16" s="33">
        <f>J17+J18+J19</f>
        <v>173</v>
      </c>
      <c r="K16" s="34">
        <f t="shared" si="2"/>
        <v>2484</v>
      </c>
      <c r="L16" s="32">
        <f>L17+L18+L19</f>
        <v>1273</v>
      </c>
      <c r="M16" s="34">
        <f>M17+M18+M19</f>
        <v>1211</v>
      </c>
      <c r="N16" s="31">
        <f t="shared" si="1"/>
        <v>2250</v>
      </c>
      <c r="O16" s="32">
        <f>O17+O18+O19</f>
        <v>1159</v>
      </c>
      <c r="P16" s="33">
        <f>P17+P18+P19</f>
        <v>1091</v>
      </c>
      <c r="Q16" s="55" t="s">
        <v>62</v>
      </c>
      <c r="R16" s="47"/>
    </row>
    <row r="17" spans="1:18" s="8" customFormat="1" ht="20.25" customHeight="1" x14ac:dyDescent="0.45">
      <c r="A17" s="47"/>
      <c r="B17" s="49" t="s">
        <v>63</v>
      </c>
      <c r="C17" s="47"/>
      <c r="D17" s="47"/>
      <c r="E17" s="31">
        <f>F17+G17</f>
        <v>23</v>
      </c>
      <c r="F17" s="32">
        <v>7</v>
      </c>
      <c r="G17" s="33">
        <v>16</v>
      </c>
      <c r="H17" s="31">
        <f t="shared" si="0"/>
        <v>50</v>
      </c>
      <c r="I17" s="32">
        <v>27</v>
      </c>
      <c r="J17" s="33">
        <v>23</v>
      </c>
      <c r="K17" s="34">
        <f t="shared" si="2"/>
        <v>255</v>
      </c>
      <c r="L17" s="32">
        <v>129</v>
      </c>
      <c r="M17" s="34">
        <v>126</v>
      </c>
      <c r="N17" s="31">
        <f t="shared" si="1"/>
        <v>254</v>
      </c>
      <c r="O17" s="32">
        <v>127</v>
      </c>
      <c r="P17" s="33">
        <v>127</v>
      </c>
      <c r="Q17" s="53" t="s">
        <v>64</v>
      </c>
      <c r="R17" s="50" t="s">
        <v>65</v>
      </c>
    </row>
    <row r="18" spans="1:18" s="8" customFormat="1" ht="20.25" customHeight="1" x14ac:dyDescent="0.45">
      <c r="A18" s="50"/>
      <c r="B18" s="49" t="s">
        <v>66</v>
      </c>
      <c r="C18" s="47"/>
      <c r="D18" s="47"/>
      <c r="E18" s="31">
        <f>F18+G18</f>
        <v>25</v>
      </c>
      <c r="F18" s="32">
        <v>12</v>
      </c>
      <c r="G18" s="33">
        <v>13</v>
      </c>
      <c r="H18" s="31">
        <f t="shared" si="0"/>
        <v>29</v>
      </c>
      <c r="I18" s="32">
        <v>21</v>
      </c>
      <c r="J18" s="33">
        <v>8</v>
      </c>
      <c r="K18" s="34">
        <f t="shared" si="2"/>
        <v>199</v>
      </c>
      <c r="L18" s="32">
        <v>104</v>
      </c>
      <c r="M18" s="34">
        <v>95</v>
      </c>
      <c r="N18" s="31">
        <f t="shared" si="1"/>
        <v>190</v>
      </c>
      <c r="O18" s="32">
        <v>93</v>
      </c>
      <c r="P18" s="33">
        <v>97</v>
      </c>
      <c r="Q18" s="53" t="s">
        <v>67</v>
      </c>
      <c r="R18" s="50" t="s">
        <v>68</v>
      </c>
    </row>
    <row r="19" spans="1:18" s="8" customFormat="1" ht="20.25" customHeight="1" x14ac:dyDescent="0.45">
      <c r="A19" s="50"/>
      <c r="B19" s="49" t="s">
        <v>36</v>
      </c>
      <c r="C19" s="47"/>
      <c r="D19" s="47"/>
      <c r="E19" s="31">
        <f>F19+G19</f>
        <v>229</v>
      </c>
      <c r="F19" s="32">
        <v>130</v>
      </c>
      <c r="G19" s="33">
        <v>99</v>
      </c>
      <c r="H19" s="31">
        <f t="shared" si="0"/>
        <v>317</v>
      </c>
      <c r="I19" s="32">
        <v>175</v>
      </c>
      <c r="J19" s="33">
        <v>142</v>
      </c>
      <c r="K19" s="34">
        <f t="shared" si="2"/>
        <v>2030</v>
      </c>
      <c r="L19" s="32">
        <v>1040</v>
      </c>
      <c r="M19" s="34">
        <v>990</v>
      </c>
      <c r="N19" s="31">
        <f t="shared" si="1"/>
        <v>1806</v>
      </c>
      <c r="O19" s="32">
        <v>939</v>
      </c>
      <c r="P19" s="33">
        <v>867</v>
      </c>
      <c r="Q19" s="53" t="s">
        <v>67</v>
      </c>
      <c r="R19" s="50" t="s">
        <v>24</v>
      </c>
    </row>
    <row r="20" spans="1:18" s="8" customFormat="1" ht="20.25" customHeight="1" x14ac:dyDescent="0.45">
      <c r="A20" s="49" t="s">
        <v>69</v>
      </c>
      <c r="B20" s="50"/>
      <c r="C20" s="47"/>
      <c r="D20" s="47"/>
      <c r="E20" s="31">
        <f>F20+G20</f>
        <v>479</v>
      </c>
      <c r="F20" s="32">
        <v>237</v>
      </c>
      <c r="G20" s="33">
        <v>242</v>
      </c>
      <c r="H20" s="31">
        <f t="shared" si="0"/>
        <v>681</v>
      </c>
      <c r="I20" s="32">
        <f>I21+I22+I23+I24+I25+I26</f>
        <v>398</v>
      </c>
      <c r="J20" s="33">
        <f>J21+J22+J23+J24+J25+J26</f>
        <v>283</v>
      </c>
      <c r="K20" s="34">
        <f t="shared" si="2"/>
        <v>4419</v>
      </c>
      <c r="L20" s="32">
        <f>L21+L22+L23+L24+L25+L26</f>
        <v>2278</v>
      </c>
      <c r="M20" s="34">
        <f>M21+M22+M23+M24+M25+M26</f>
        <v>2141</v>
      </c>
      <c r="N20" s="31">
        <f t="shared" si="1"/>
        <v>4111</v>
      </c>
      <c r="O20" s="32">
        <f>O21+O22+O23+O24+O25+O26</f>
        <v>2095</v>
      </c>
      <c r="P20" s="33">
        <f>P21+P22+P23+P24+P25+P26</f>
        <v>2016</v>
      </c>
      <c r="Q20" s="53" t="s">
        <v>70</v>
      </c>
      <c r="R20" s="50"/>
    </row>
    <row r="21" spans="1:18" s="8" customFormat="1" ht="20.25" customHeight="1" x14ac:dyDescent="0.45">
      <c r="A21" s="50"/>
      <c r="B21" s="49" t="s">
        <v>71</v>
      </c>
      <c r="C21" s="47"/>
      <c r="D21" s="47"/>
      <c r="E21" s="38" t="s">
        <v>30</v>
      </c>
      <c r="F21" s="38" t="s">
        <v>30</v>
      </c>
      <c r="G21" s="38" t="s">
        <v>30</v>
      </c>
      <c r="H21" s="31">
        <f t="shared" si="0"/>
        <v>21</v>
      </c>
      <c r="I21" s="32">
        <v>15</v>
      </c>
      <c r="J21" s="33">
        <v>6</v>
      </c>
      <c r="K21" s="34">
        <f t="shared" si="2"/>
        <v>201</v>
      </c>
      <c r="L21" s="32">
        <v>93</v>
      </c>
      <c r="M21" s="34">
        <v>108</v>
      </c>
      <c r="N21" s="31">
        <f t="shared" si="1"/>
        <v>149</v>
      </c>
      <c r="O21" s="32">
        <v>67</v>
      </c>
      <c r="P21" s="33">
        <v>82</v>
      </c>
      <c r="Q21" s="53" t="s">
        <v>67</v>
      </c>
      <c r="R21" s="50" t="s">
        <v>72</v>
      </c>
    </row>
    <row r="22" spans="1:18" s="8" customFormat="1" ht="20.25" customHeight="1" x14ac:dyDescent="0.45">
      <c r="A22" s="50"/>
      <c r="B22" s="49" t="s">
        <v>73</v>
      </c>
      <c r="C22" s="47"/>
      <c r="D22" s="47"/>
      <c r="E22" s="31">
        <f>F22+G22</f>
        <v>478</v>
      </c>
      <c r="F22" s="32">
        <v>237</v>
      </c>
      <c r="G22" s="33">
        <v>241</v>
      </c>
      <c r="H22" s="31">
        <f t="shared" si="0"/>
        <v>126</v>
      </c>
      <c r="I22" s="32">
        <v>78</v>
      </c>
      <c r="J22" s="33">
        <v>48</v>
      </c>
      <c r="K22" s="34">
        <f t="shared" si="2"/>
        <v>331</v>
      </c>
      <c r="L22" s="32">
        <v>163</v>
      </c>
      <c r="M22" s="34">
        <v>168</v>
      </c>
      <c r="N22" s="31">
        <f t="shared" si="1"/>
        <v>766</v>
      </c>
      <c r="O22" s="32">
        <v>386</v>
      </c>
      <c r="P22" s="33">
        <v>380</v>
      </c>
      <c r="Q22" s="53" t="s">
        <v>67</v>
      </c>
      <c r="R22" s="50" t="s">
        <v>74</v>
      </c>
    </row>
    <row r="23" spans="1:18" s="8" customFormat="1" ht="20.25" customHeight="1" x14ac:dyDescent="0.45">
      <c r="A23" s="50"/>
      <c r="B23" s="49" t="s">
        <v>75</v>
      </c>
      <c r="C23" s="47"/>
      <c r="D23" s="47"/>
      <c r="E23" s="38" t="s">
        <v>30</v>
      </c>
      <c r="F23" s="38" t="s">
        <v>30</v>
      </c>
      <c r="G23" s="38" t="s">
        <v>30</v>
      </c>
      <c r="H23" s="31">
        <f t="shared" si="0"/>
        <v>34</v>
      </c>
      <c r="I23" s="32">
        <v>15</v>
      </c>
      <c r="J23" s="33">
        <v>19</v>
      </c>
      <c r="K23" s="34">
        <f t="shared" si="2"/>
        <v>319</v>
      </c>
      <c r="L23" s="32">
        <v>168</v>
      </c>
      <c r="M23" s="34">
        <v>151</v>
      </c>
      <c r="N23" s="31">
        <f t="shared" si="1"/>
        <v>266</v>
      </c>
      <c r="O23" s="32">
        <v>137</v>
      </c>
      <c r="P23" s="33">
        <v>129</v>
      </c>
      <c r="Q23" s="53" t="s">
        <v>67</v>
      </c>
      <c r="R23" s="50" t="s">
        <v>76</v>
      </c>
    </row>
    <row r="24" spans="1:18" s="8" customFormat="1" ht="20.25" customHeight="1" x14ac:dyDescent="0.45">
      <c r="A24" s="50"/>
      <c r="B24" s="49" t="s">
        <v>77</v>
      </c>
      <c r="C24" s="47"/>
      <c r="D24" s="47"/>
      <c r="E24" s="38" t="s">
        <v>30</v>
      </c>
      <c r="F24" s="38" t="s">
        <v>30</v>
      </c>
      <c r="G24" s="38" t="s">
        <v>30</v>
      </c>
      <c r="H24" s="31">
        <f t="shared" si="0"/>
        <v>57</v>
      </c>
      <c r="I24" s="32">
        <v>36</v>
      </c>
      <c r="J24" s="33">
        <v>21</v>
      </c>
      <c r="K24" s="34">
        <f t="shared" si="2"/>
        <v>346</v>
      </c>
      <c r="L24" s="32">
        <v>171</v>
      </c>
      <c r="M24" s="34">
        <v>175</v>
      </c>
      <c r="N24" s="31">
        <f t="shared" si="1"/>
        <v>328</v>
      </c>
      <c r="O24" s="32">
        <v>172</v>
      </c>
      <c r="P24" s="33">
        <v>156</v>
      </c>
      <c r="Q24" s="53" t="s">
        <v>67</v>
      </c>
      <c r="R24" s="50" t="s">
        <v>78</v>
      </c>
    </row>
    <row r="25" spans="1:18" s="8" customFormat="1" ht="18.75" x14ac:dyDescent="0.45">
      <c r="B25" s="49" t="s">
        <v>79</v>
      </c>
      <c r="C25" s="51"/>
      <c r="D25" s="51"/>
      <c r="E25" s="38" t="s">
        <v>30</v>
      </c>
      <c r="F25" s="38" t="s">
        <v>30</v>
      </c>
      <c r="G25" s="38" t="s">
        <v>30</v>
      </c>
      <c r="H25" s="32">
        <f t="shared" si="0"/>
        <v>28</v>
      </c>
      <c r="I25" s="32">
        <v>13</v>
      </c>
      <c r="J25" s="32">
        <v>15</v>
      </c>
      <c r="K25" s="32">
        <f t="shared" si="2"/>
        <v>222</v>
      </c>
      <c r="L25" s="32">
        <v>113</v>
      </c>
      <c r="M25" s="32">
        <v>109</v>
      </c>
      <c r="N25" s="32">
        <f t="shared" si="1"/>
        <v>179</v>
      </c>
      <c r="O25" s="32">
        <v>97</v>
      </c>
      <c r="P25" s="32">
        <v>82</v>
      </c>
      <c r="Q25" s="53" t="s">
        <v>67</v>
      </c>
      <c r="R25" s="50" t="s">
        <v>80</v>
      </c>
    </row>
    <row r="26" spans="1:18" s="8" customFormat="1" ht="18.75" x14ac:dyDescent="0.45">
      <c r="B26" s="49" t="s">
        <v>36</v>
      </c>
      <c r="C26" s="51"/>
      <c r="D26" s="51"/>
      <c r="E26" s="32">
        <v>1</v>
      </c>
      <c r="F26" s="38" t="s">
        <v>30</v>
      </c>
      <c r="G26" s="32">
        <v>1</v>
      </c>
      <c r="H26" s="32">
        <f>I26+J26</f>
        <v>415</v>
      </c>
      <c r="I26" s="32">
        <v>241</v>
      </c>
      <c r="J26" s="32">
        <v>174</v>
      </c>
      <c r="K26" s="32">
        <f t="shared" si="2"/>
        <v>3000</v>
      </c>
      <c r="L26" s="32">
        <v>1570</v>
      </c>
      <c r="M26" s="32">
        <v>1430</v>
      </c>
      <c r="N26" s="32">
        <f t="shared" si="1"/>
        <v>2423</v>
      </c>
      <c r="O26" s="32">
        <v>1236</v>
      </c>
      <c r="P26" s="32">
        <v>1187</v>
      </c>
      <c r="Q26" s="53" t="s">
        <v>67</v>
      </c>
      <c r="R26" s="50" t="s">
        <v>24</v>
      </c>
    </row>
    <row r="27" spans="1:18" x14ac:dyDescent="0.5">
      <c r="B27" s="5" t="s">
        <v>103</v>
      </c>
    </row>
  </sheetData>
  <mergeCells count="11">
    <mergeCell ref="Q4:R7"/>
    <mergeCell ref="A5:D5"/>
    <mergeCell ref="E5:G5"/>
    <mergeCell ref="H5:J5"/>
    <mergeCell ref="K5:M5"/>
    <mergeCell ref="N5:P5"/>
    <mergeCell ref="A6:D6"/>
    <mergeCell ref="E4:G4"/>
    <mergeCell ref="H4:J4"/>
    <mergeCell ref="K4:M4"/>
    <mergeCell ref="N4:P4"/>
  </mergeCells>
  <pageMargins left="0.19685039370078741" right="0.23622047244094491" top="0.78740157480314965" bottom="0.59055118110236227" header="0.51181102362204722" footer="0.51181102362204722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4"/>
  <sheetViews>
    <sheetView tabSelected="1" workbookViewId="0">
      <selection activeCell="D2" sqref="D2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11.28515625" style="5" customWidth="1"/>
    <col min="5" max="16" width="7.140625" style="5" customWidth="1"/>
    <col min="17" max="17" width="1.28515625" style="5" customWidth="1"/>
    <col min="18" max="18" width="29.7109375" style="5" customWidth="1"/>
    <col min="19" max="19" width="4" style="5" customWidth="1"/>
    <col min="20" max="16384" width="9.140625" style="5"/>
  </cols>
  <sheetData>
    <row r="1" spans="1:18" s="1" customFormat="1" x14ac:dyDescent="0.5">
      <c r="B1" s="1" t="s">
        <v>0</v>
      </c>
      <c r="C1" s="2">
        <v>1.4</v>
      </c>
      <c r="D1" s="1" t="s">
        <v>101</v>
      </c>
    </row>
    <row r="2" spans="1:18" s="3" customFormat="1" x14ac:dyDescent="0.5">
      <c r="B2" s="1" t="s">
        <v>1</v>
      </c>
      <c r="C2" s="2">
        <v>1.4</v>
      </c>
      <c r="D2" s="1" t="s">
        <v>102</v>
      </c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45">
      <c r="A4" s="6" t="s">
        <v>2</v>
      </c>
      <c r="B4" s="6"/>
      <c r="C4" s="6"/>
      <c r="D4" s="7"/>
      <c r="E4" s="66" t="s">
        <v>3</v>
      </c>
      <c r="F4" s="67"/>
      <c r="G4" s="68"/>
      <c r="H4" s="66" t="s">
        <v>4</v>
      </c>
      <c r="I4" s="67"/>
      <c r="J4" s="68"/>
      <c r="K4" s="67" t="s">
        <v>5</v>
      </c>
      <c r="L4" s="67"/>
      <c r="M4" s="67"/>
      <c r="N4" s="66" t="s">
        <v>6</v>
      </c>
      <c r="O4" s="67"/>
      <c r="P4" s="68"/>
      <c r="Q4" s="69" t="s">
        <v>7</v>
      </c>
      <c r="R4" s="70"/>
    </row>
    <row r="5" spans="1:18" s="8" customFormat="1" ht="19.5" x14ac:dyDescent="0.45">
      <c r="A5" s="62" t="s">
        <v>8</v>
      </c>
      <c r="B5" s="62"/>
      <c r="C5" s="62"/>
      <c r="D5" s="63"/>
      <c r="E5" s="75" t="s">
        <v>9</v>
      </c>
      <c r="F5" s="76"/>
      <c r="G5" s="77"/>
      <c r="H5" s="75" t="s">
        <v>10</v>
      </c>
      <c r="I5" s="76"/>
      <c r="J5" s="77"/>
      <c r="K5" s="75" t="s">
        <v>11</v>
      </c>
      <c r="L5" s="76"/>
      <c r="M5" s="77"/>
      <c r="N5" s="75" t="s">
        <v>12</v>
      </c>
      <c r="O5" s="76"/>
      <c r="P5" s="77"/>
      <c r="Q5" s="71"/>
      <c r="R5" s="72"/>
    </row>
    <row r="6" spans="1:18" s="8" customFormat="1" ht="19.5" x14ac:dyDescent="0.45">
      <c r="A6" s="62" t="s">
        <v>13</v>
      </c>
      <c r="B6" s="62"/>
      <c r="C6" s="62"/>
      <c r="D6" s="63"/>
      <c r="E6" s="9" t="s">
        <v>14</v>
      </c>
      <c r="F6" s="10" t="s">
        <v>15</v>
      </c>
      <c r="G6" s="11" t="s">
        <v>16</v>
      </c>
      <c r="H6" s="9" t="s">
        <v>14</v>
      </c>
      <c r="I6" s="10" t="s">
        <v>15</v>
      </c>
      <c r="J6" s="11" t="s">
        <v>16</v>
      </c>
      <c r="K6" s="12" t="s">
        <v>14</v>
      </c>
      <c r="L6" s="10" t="s">
        <v>15</v>
      </c>
      <c r="M6" s="12" t="s">
        <v>16</v>
      </c>
      <c r="N6" s="9" t="s">
        <v>14</v>
      </c>
      <c r="O6" s="10" t="s">
        <v>15</v>
      </c>
      <c r="P6" s="11" t="s">
        <v>16</v>
      </c>
      <c r="Q6" s="71"/>
      <c r="R6" s="72"/>
    </row>
    <row r="7" spans="1:18" s="8" customFormat="1" ht="19.5" x14ac:dyDescent="0.45">
      <c r="A7" s="13"/>
      <c r="B7" s="13"/>
      <c r="C7" s="13"/>
      <c r="D7" s="14"/>
      <c r="E7" s="15" t="s">
        <v>17</v>
      </c>
      <c r="F7" s="16" t="s">
        <v>18</v>
      </c>
      <c r="G7" s="17" t="s">
        <v>19</v>
      </c>
      <c r="H7" s="15" t="s">
        <v>17</v>
      </c>
      <c r="I7" s="16" t="s">
        <v>18</v>
      </c>
      <c r="J7" s="17" t="s">
        <v>19</v>
      </c>
      <c r="K7" s="18" t="s">
        <v>17</v>
      </c>
      <c r="L7" s="16" t="s">
        <v>18</v>
      </c>
      <c r="M7" s="18" t="s">
        <v>19</v>
      </c>
      <c r="N7" s="15" t="s">
        <v>17</v>
      </c>
      <c r="O7" s="16" t="s">
        <v>18</v>
      </c>
      <c r="P7" s="17" t="s">
        <v>19</v>
      </c>
      <c r="Q7" s="73"/>
      <c r="R7" s="74"/>
    </row>
    <row r="8" spans="1:18" s="8" customFormat="1" ht="6" customHeight="1" x14ac:dyDescent="0.45">
      <c r="A8" s="19"/>
      <c r="B8" s="19"/>
      <c r="C8" s="19"/>
      <c r="D8" s="19"/>
      <c r="E8" s="20"/>
      <c r="F8" s="10"/>
      <c r="G8" s="21"/>
      <c r="H8" s="20"/>
      <c r="I8" s="10"/>
      <c r="J8" s="21"/>
      <c r="K8" s="22"/>
      <c r="L8" s="10"/>
      <c r="M8" s="22"/>
      <c r="N8" s="20"/>
      <c r="O8" s="10"/>
      <c r="P8" s="21"/>
      <c r="Q8" s="23"/>
      <c r="R8" s="24"/>
    </row>
    <row r="9" spans="1:18" s="47" customFormat="1" ht="20.25" customHeight="1" x14ac:dyDescent="0.45">
      <c r="A9" s="49" t="s">
        <v>81</v>
      </c>
      <c r="D9" s="49"/>
      <c r="E9" s="31">
        <f>F9+G9</f>
        <v>315</v>
      </c>
      <c r="F9" s="32">
        <f>F10+F11</f>
        <v>152</v>
      </c>
      <c r="G9" s="33">
        <f>G10+G11</f>
        <v>163</v>
      </c>
      <c r="H9" s="31">
        <f t="shared" ref="H9:H18" si="0">I9+J9</f>
        <v>412</v>
      </c>
      <c r="I9" s="32">
        <f>I10+I11</f>
        <v>254</v>
      </c>
      <c r="J9" s="33">
        <f>J10+J11</f>
        <v>158</v>
      </c>
      <c r="K9" s="39">
        <f>L9+M9</f>
        <v>3162</v>
      </c>
      <c r="L9" s="32">
        <f>L10+L11</f>
        <v>1584</v>
      </c>
      <c r="M9" s="39">
        <f>M10+M11</f>
        <v>1578</v>
      </c>
      <c r="N9" s="31">
        <f t="shared" ref="N9:N19" si="1">O9+P9</f>
        <v>2856</v>
      </c>
      <c r="O9" s="32">
        <f>O10+O11</f>
        <v>1441</v>
      </c>
      <c r="P9" s="33">
        <f>P10+P11</f>
        <v>1415</v>
      </c>
      <c r="Q9" s="51" t="s">
        <v>82</v>
      </c>
      <c r="R9" s="50"/>
    </row>
    <row r="10" spans="1:18" s="8" customFormat="1" ht="20.25" customHeight="1" x14ac:dyDescent="0.45">
      <c r="A10" s="50"/>
      <c r="B10" s="49" t="s">
        <v>83</v>
      </c>
      <c r="C10" s="47"/>
      <c r="D10" s="49"/>
      <c r="E10" s="31">
        <f>F10+G10</f>
        <v>310</v>
      </c>
      <c r="F10" s="32">
        <v>151</v>
      </c>
      <c r="G10" s="33">
        <v>159</v>
      </c>
      <c r="H10" s="31">
        <f t="shared" si="0"/>
        <v>117</v>
      </c>
      <c r="I10" s="32">
        <v>74</v>
      </c>
      <c r="J10" s="33">
        <v>43</v>
      </c>
      <c r="K10" s="34">
        <f>L10+M10</f>
        <v>491</v>
      </c>
      <c r="L10" s="32">
        <v>239</v>
      </c>
      <c r="M10" s="34">
        <v>252</v>
      </c>
      <c r="N10" s="31">
        <f t="shared" si="1"/>
        <v>737</v>
      </c>
      <c r="O10" s="32">
        <v>363</v>
      </c>
      <c r="P10" s="33">
        <v>374</v>
      </c>
      <c r="Q10" s="53" t="s">
        <v>67</v>
      </c>
      <c r="R10" s="50" t="s">
        <v>84</v>
      </c>
    </row>
    <row r="11" spans="1:18" s="8" customFormat="1" ht="20.25" customHeight="1" x14ac:dyDescent="0.45">
      <c r="A11" s="50"/>
      <c r="B11" s="49" t="s">
        <v>36</v>
      </c>
      <c r="C11" s="47"/>
      <c r="D11" s="49"/>
      <c r="E11" s="31">
        <f>F11+G11</f>
        <v>5</v>
      </c>
      <c r="F11" s="32">
        <v>1</v>
      </c>
      <c r="G11" s="33">
        <v>4</v>
      </c>
      <c r="H11" s="31">
        <f t="shared" si="0"/>
        <v>295</v>
      </c>
      <c r="I11" s="32">
        <v>180</v>
      </c>
      <c r="J11" s="33">
        <v>115</v>
      </c>
      <c r="K11" s="34">
        <f>L11+M11</f>
        <v>2671</v>
      </c>
      <c r="L11" s="32">
        <v>1345</v>
      </c>
      <c r="M11" s="34">
        <v>1326</v>
      </c>
      <c r="N11" s="31">
        <f t="shared" si="1"/>
        <v>2119</v>
      </c>
      <c r="O11" s="32">
        <v>1078</v>
      </c>
      <c r="P11" s="33">
        <v>1041</v>
      </c>
      <c r="Q11" s="53" t="s">
        <v>67</v>
      </c>
      <c r="R11" s="50" t="s">
        <v>24</v>
      </c>
    </row>
    <row r="12" spans="1:18" s="8" customFormat="1" ht="20.25" customHeight="1" x14ac:dyDescent="0.45">
      <c r="A12" s="49" t="s">
        <v>85</v>
      </c>
      <c r="B12" s="47"/>
      <c r="C12" s="47"/>
      <c r="D12" s="49"/>
      <c r="E12" s="31">
        <f>F12+G12</f>
        <v>64</v>
      </c>
      <c r="F12" s="32">
        <v>39</v>
      </c>
      <c r="G12" s="33">
        <v>25</v>
      </c>
      <c r="H12" s="31">
        <f t="shared" si="0"/>
        <v>68</v>
      </c>
      <c r="I12" s="32">
        <v>44</v>
      </c>
      <c r="J12" s="33">
        <v>24</v>
      </c>
      <c r="K12" s="34">
        <f t="shared" ref="K12:K19" si="2">L12+M12</f>
        <v>916</v>
      </c>
      <c r="L12" s="32">
        <v>494</v>
      </c>
      <c r="M12" s="34">
        <v>422</v>
      </c>
      <c r="N12" s="31">
        <f t="shared" si="1"/>
        <v>644</v>
      </c>
      <c r="O12" s="32">
        <v>340</v>
      </c>
      <c r="P12" s="33">
        <v>304</v>
      </c>
      <c r="Q12" s="53" t="s">
        <v>86</v>
      </c>
      <c r="R12" s="50"/>
    </row>
    <row r="13" spans="1:18" s="8" customFormat="1" ht="20.25" customHeight="1" x14ac:dyDescent="0.45">
      <c r="A13" s="49" t="s">
        <v>87</v>
      </c>
      <c r="B13" s="47"/>
      <c r="C13" s="47"/>
      <c r="D13" s="49"/>
      <c r="E13" s="31">
        <v>132</v>
      </c>
      <c r="F13" s="32">
        <v>59</v>
      </c>
      <c r="G13" s="33">
        <v>73</v>
      </c>
      <c r="H13" s="31">
        <f t="shared" si="0"/>
        <v>206</v>
      </c>
      <c r="I13" s="32">
        <f>I14+I15+I16</f>
        <v>116</v>
      </c>
      <c r="J13" s="33">
        <f>J14+J15+J16</f>
        <v>90</v>
      </c>
      <c r="K13" s="34">
        <f t="shared" si="2"/>
        <v>1393</v>
      </c>
      <c r="L13" s="32">
        <f>L14+L15+L16</f>
        <v>733</v>
      </c>
      <c r="M13" s="34">
        <f>M14+M15+M16</f>
        <v>660</v>
      </c>
      <c r="N13" s="31">
        <f t="shared" si="1"/>
        <v>1267</v>
      </c>
      <c r="O13" s="32">
        <f>O14+O15+O16</f>
        <v>662</v>
      </c>
      <c r="P13" s="33">
        <f>P14+P15+P16</f>
        <v>605</v>
      </c>
      <c r="Q13" s="53" t="s">
        <v>88</v>
      </c>
      <c r="R13" s="50"/>
    </row>
    <row r="14" spans="1:18" s="8" customFormat="1" ht="20.25" customHeight="1" x14ac:dyDescent="0.45">
      <c r="A14" s="50"/>
      <c r="B14" s="49" t="s">
        <v>89</v>
      </c>
      <c r="C14" s="47"/>
      <c r="D14" s="49"/>
      <c r="E14" s="38" t="s">
        <v>30</v>
      </c>
      <c r="F14" s="38" t="s">
        <v>30</v>
      </c>
      <c r="G14" s="38" t="s">
        <v>30</v>
      </c>
      <c r="H14" s="31">
        <f t="shared" si="0"/>
        <v>23</v>
      </c>
      <c r="I14" s="32">
        <v>13</v>
      </c>
      <c r="J14" s="33">
        <v>10</v>
      </c>
      <c r="K14" s="34">
        <f t="shared" si="2"/>
        <v>171</v>
      </c>
      <c r="L14" s="32">
        <v>87</v>
      </c>
      <c r="M14" s="34">
        <v>84</v>
      </c>
      <c r="N14" s="31">
        <f t="shared" si="1"/>
        <v>117</v>
      </c>
      <c r="O14" s="32">
        <v>60</v>
      </c>
      <c r="P14" s="33">
        <v>57</v>
      </c>
      <c r="Q14" s="53" t="s">
        <v>67</v>
      </c>
      <c r="R14" s="50" t="s">
        <v>90</v>
      </c>
    </row>
    <row r="15" spans="1:18" s="8" customFormat="1" ht="20.25" customHeight="1" x14ac:dyDescent="0.45">
      <c r="A15" s="50"/>
      <c r="B15" s="49" t="s">
        <v>91</v>
      </c>
      <c r="C15" s="47"/>
      <c r="D15" s="49"/>
      <c r="E15" s="38" t="s">
        <v>30</v>
      </c>
      <c r="F15" s="38" t="s">
        <v>30</v>
      </c>
      <c r="G15" s="38" t="s">
        <v>30</v>
      </c>
      <c r="H15" s="31">
        <f t="shared" si="0"/>
        <v>26</v>
      </c>
      <c r="I15" s="32">
        <v>10</v>
      </c>
      <c r="J15" s="33">
        <v>16</v>
      </c>
      <c r="K15" s="34">
        <f t="shared" si="2"/>
        <v>167</v>
      </c>
      <c r="L15" s="32">
        <v>93</v>
      </c>
      <c r="M15" s="34">
        <v>74</v>
      </c>
      <c r="N15" s="31">
        <f t="shared" si="1"/>
        <v>105</v>
      </c>
      <c r="O15" s="32">
        <v>45</v>
      </c>
      <c r="P15" s="33">
        <v>60</v>
      </c>
      <c r="Q15" s="53" t="s">
        <v>67</v>
      </c>
      <c r="R15" s="50" t="s">
        <v>92</v>
      </c>
    </row>
    <row r="16" spans="1:18" s="8" customFormat="1" ht="20.25" customHeight="1" x14ac:dyDescent="0.45">
      <c r="A16" s="50"/>
      <c r="B16" s="49" t="s">
        <v>36</v>
      </c>
      <c r="C16" s="47"/>
      <c r="D16" s="49"/>
      <c r="E16" s="31">
        <f>F16+G16</f>
        <v>132</v>
      </c>
      <c r="F16" s="32">
        <v>59</v>
      </c>
      <c r="G16" s="33">
        <v>73</v>
      </c>
      <c r="H16" s="31">
        <f t="shared" si="0"/>
        <v>157</v>
      </c>
      <c r="I16" s="32">
        <v>93</v>
      </c>
      <c r="J16" s="33">
        <v>64</v>
      </c>
      <c r="K16" s="34">
        <f t="shared" si="2"/>
        <v>1055</v>
      </c>
      <c r="L16" s="32">
        <v>553</v>
      </c>
      <c r="M16" s="34">
        <v>502</v>
      </c>
      <c r="N16" s="31">
        <f t="shared" si="1"/>
        <v>1045</v>
      </c>
      <c r="O16" s="32">
        <v>557</v>
      </c>
      <c r="P16" s="33">
        <v>488</v>
      </c>
      <c r="Q16" s="53" t="s">
        <v>67</v>
      </c>
      <c r="R16" s="50" t="s">
        <v>24</v>
      </c>
    </row>
    <row r="17" spans="1:18" s="8" customFormat="1" ht="20.25" customHeight="1" x14ac:dyDescent="0.45">
      <c r="A17" s="49" t="s">
        <v>93</v>
      </c>
      <c r="B17" s="47"/>
      <c r="C17" s="47"/>
      <c r="D17" s="49"/>
      <c r="E17" s="31">
        <f>F17+G17</f>
        <v>401</v>
      </c>
      <c r="F17" s="32">
        <f>F18+F19</f>
        <v>211</v>
      </c>
      <c r="G17" s="33">
        <f>G18+G19</f>
        <v>190</v>
      </c>
      <c r="H17" s="31">
        <f t="shared" si="0"/>
        <v>145</v>
      </c>
      <c r="I17" s="32">
        <f>I18+I19</f>
        <v>98</v>
      </c>
      <c r="J17" s="33">
        <f>J18+J19</f>
        <v>47</v>
      </c>
      <c r="K17" s="34">
        <f t="shared" si="2"/>
        <v>1928</v>
      </c>
      <c r="L17" s="32">
        <f>L18+L19</f>
        <v>940</v>
      </c>
      <c r="M17" s="34">
        <f>M18+M19</f>
        <v>988</v>
      </c>
      <c r="N17" s="31">
        <f t="shared" si="1"/>
        <v>1669</v>
      </c>
      <c r="O17" s="32">
        <f>O18+O19</f>
        <v>808</v>
      </c>
      <c r="P17" s="33">
        <f>P18+P19</f>
        <v>861</v>
      </c>
      <c r="Q17" s="53" t="s">
        <v>94</v>
      </c>
      <c r="R17" s="50"/>
    </row>
    <row r="18" spans="1:18" s="8" customFormat="1" ht="20.25" customHeight="1" x14ac:dyDescent="0.45">
      <c r="A18" s="47"/>
      <c r="B18" s="56" t="s">
        <v>95</v>
      </c>
      <c r="C18" s="47"/>
      <c r="D18" s="49"/>
      <c r="E18" s="38">
        <f>F18+G18</f>
        <v>11</v>
      </c>
      <c r="F18" s="38">
        <v>4</v>
      </c>
      <c r="G18" s="38">
        <v>7</v>
      </c>
      <c r="H18" s="31">
        <f t="shared" si="0"/>
        <v>30</v>
      </c>
      <c r="I18" s="32">
        <v>22</v>
      </c>
      <c r="J18" s="33">
        <v>8</v>
      </c>
      <c r="K18" s="34">
        <f t="shared" si="2"/>
        <v>209</v>
      </c>
      <c r="L18" s="32">
        <v>112</v>
      </c>
      <c r="M18" s="34">
        <v>97</v>
      </c>
      <c r="N18" s="31">
        <f t="shared" si="1"/>
        <v>153</v>
      </c>
      <c r="O18" s="32">
        <v>74</v>
      </c>
      <c r="P18" s="33">
        <v>79</v>
      </c>
      <c r="Q18" s="57" t="s">
        <v>53</v>
      </c>
      <c r="R18" s="47" t="s">
        <v>96</v>
      </c>
    </row>
    <row r="19" spans="1:18" s="8" customFormat="1" ht="20.25" customHeight="1" x14ac:dyDescent="0.45">
      <c r="A19" s="47"/>
      <c r="B19" s="56" t="s">
        <v>97</v>
      </c>
      <c r="C19" s="47"/>
      <c r="D19" s="49"/>
      <c r="E19" s="31">
        <f>F19+G19</f>
        <v>390</v>
      </c>
      <c r="F19" s="32">
        <v>207</v>
      </c>
      <c r="G19" s="33">
        <v>183</v>
      </c>
      <c r="H19" s="31">
        <f>I19+J19</f>
        <v>115</v>
      </c>
      <c r="I19" s="32">
        <v>76</v>
      </c>
      <c r="J19" s="33">
        <v>39</v>
      </c>
      <c r="K19" s="34">
        <f t="shared" si="2"/>
        <v>1719</v>
      </c>
      <c r="L19" s="32">
        <v>828</v>
      </c>
      <c r="M19" s="34">
        <v>891</v>
      </c>
      <c r="N19" s="31">
        <f t="shared" si="1"/>
        <v>1516</v>
      </c>
      <c r="O19" s="32">
        <v>734</v>
      </c>
      <c r="P19" s="33">
        <v>782</v>
      </c>
      <c r="Q19" s="57" t="s">
        <v>53</v>
      </c>
      <c r="R19" s="8" t="s">
        <v>24</v>
      </c>
    </row>
    <row r="20" spans="1:18" s="8" customFormat="1" ht="4.5" customHeight="1" x14ac:dyDescent="0.45">
      <c r="A20" s="58"/>
      <c r="B20" s="58"/>
      <c r="C20" s="58"/>
      <c r="D20" s="58"/>
      <c r="E20" s="59"/>
      <c r="F20" s="60"/>
      <c r="G20" s="61"/>
      <c r="H20" s="59"/>
      <c r="I20" s="60"/>
      <c r="J20" s="61"/>
      <c r="K20" s="58"/>
      <c r="L20" s="60"/>
      <c r="M20" s="58"/>
      <c r="N20" s="59"/>
      <c r="O20" s="60"/>
      <c r="P20" s="61"/>
      <c r="Q20" s="58"/>
      <c r="R20" s="58"/>
    </row>
    <row r="21" spans="1:18" s="8" customFormat="1" ht="4.5" customHeight="1" x14ac:dyDescent="0.4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s="8" customFormat="1" ht="19.5" x14ac:dyDescent="0.45">
      <c r="A22" s="45" t="s">
        <v>98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s="8" customFormat="1" ht="19.5" x14ac:dyDescent="0.45">
      <c r="A23" s="45"/>
      <c r="B23" s="45" t="s">
        <v>99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x14ac:dyDescent="0.5">
      <c r="B24" s="5" t="s">
        <v>103</v>
      </c>
    </row>
  </sheetData>
  <mergeCells count="11">
    <mergeCell ref="Q4:R7"/>
    <mergeCell ref="A5:D5"/>
    <mergeCell ref="E5:G5"/>
    <mergeCell ref="H5:J5"/>
    <mergeCell ref="K5:M5"/>
    <mergeCell ref="N5:P5"/>
    <mergeCell ref="A6:D6"/>
    <mergeCell ref="E4:G4"/>
    <mergeCell ref="H4:J4"/>
    <mergeCell ref="K4:M4"/>
    <mergeCell ref="N4:P4"/>
  </mergeCells>
  <pageMargins left="0.35" right="0.35" top="0.78" bottom="0.59" header="0.51" footer="0.51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T-1.4น.8</vt:lpstr>
      <vt:lpstr>T-1.4p2น.9</vt:lpstr>
      <vt:lpstr>T-1.4p3น.10</vt:lpstr>
      <vt:lpstr>'T-1.4น.8'!Print_Area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2015-02-18T06:57:29Z</dcterms:created>
  <dcterms:modified xsi:type="dcterms:W3CDTF">2015-02-19T06:40:48Z</dcterms:modified>
</cp:coreProperties>
</file>