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.8" sheetId="1" r:id="rId1"/>
  </sheets>
  <definedNames>
    <definedName name="_xlnm.Print_Area" localSheetId="0">'T-1.8'!$A$1:$M$28</definedName>
  </definedNames>
  <calcPr calcId="125725"/>
</workbook>
</file>

<file path=xl/calcChain.xml><?xml version="1.0" encoding="utf-8"?>
<calcChain xmlns="http://schemas.openxmlformats.org/spreadsheetml/2006/main">
  <c r="E7" i="1"/>
  <c r="F7"/>
  <c r="H7"/>
  <c r="G8"/>
  <c r="G7" s="1"/>
  <c r="I7" s="1"/>
  <c r="H8"/>
  <c r="I8"/>
  <c r="G9"/>
  <c r="I9" s="1"/>
  <c r="H9"/>
  <c r="G10"/>
  <c r="I10" s="1"/>
  <c r="H10"/>
  <c r="G11"/>
  <c r="H11"/>
  <c r="I11"/>
  <c r="G12"/>
  <c r="H12"/>
  <c r="I12"/>
  <c r="H13"/>
  <c r="I13"/>
  <c r="G14"/>
  <c r="H14"/>
  <c r="I14"/>
  <c r="G15"/>
  <c r="H15"/>
  <c r="I15"/>
  <c r="G16"/>
  <c r="I16" s="1"/>
  <c r="H16"/>
  <c r="G17"/>
  <c r="I17" s="1"/>
  <c r="H17"/>
  <c r="G18"/>
  <c r="H18"/>
  <c r="I18"/>
  <c r="G19"/>
  <c r="H19"/>
  <c r="I19"/>
  <c r="G20"/>
  <c r="I20" s="1"/>
  <c r="H20"/>
  <c r="H21"/>
  <c r="I21"/>
  <c r="H22"/>
  <c r="I22"/>
  <c r="H23"/>
  <c r="I23"/>
  <c r="H24"/>
  <c r="I24"/>
</calcChain>
</file>

<file path=xl/sharedStrings.xml><?xml version="1.0" encoding="utf-8"?>
<sst xmlns="http://schemas.openxmlformats.org/spreadsheetml/2006/main" count="51" uniqueCount="51">
  <si>
    <t>Source:   Department of Provincial Administration,  Ministry of Interior</t>
  </si>
  <si>
    <t xml:space="preserve">        ที่มา:  กรมการปกครอง  กระทรวงมหาดไทย</t>
  </si>
  <si>
    <t>Nonarai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</si>
  <si>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</si>
  <si>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</si>
  <si>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</si>
  <si>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</si>
  <si>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</si>
  <si>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</si>
  <si>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</si>
  <si>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</si>
  <si>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</si>
  <si>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</si>
  <si>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</si>
  <si>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</si>
  <si>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</si>
  <si>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</si>
  <si>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</si>
  <si>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</si>
  <si>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</si>
  <si>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</si>
  <si>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</si>
  <si>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</si>
  <si>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</si>
  <si>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</si>
  <si>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</si>
  <si>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</si>
  <si>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</si>
  <si>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</si>
  <si>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</si>
  <si>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</si>
  <si>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</si>
  <si>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</si>
  <si>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</si>
  <si>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</si>
  <si>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</si>
  <si>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</si>
  <si>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</si>
  <si>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>2554 (2011 )</t>
  </si>
  <si>
    <t>2553 (2010 )</t>
  </si>
  <si>
    <t>Percent  change</t>
  </si>
  <si>
    <t>District</t>
  </si>
  <si>
    <t>อัตราการเปลี่ยนแปลง (%)</t>
  </si>
  <si>
    <t xml:space="preserve">              2554             (2011)            </t>
  </si>
  <si>
    <t xml:space="preserve">              2553               (2010)            </t>
  </si>
  <si>
    <t xml:space="preserve">              2552               (2009)            </t>
  </si>
  <si>
    <t>อำเภอ</t>
  </si>
  <si>
    <t>NUMBER OF HOUSE FROM REGISTRATION RECORD BY DISTRICT: 2009 - 2011</t>
  </si>
  <si>
    <t>TABLE</t>
  </si>
  <si>
    <t>จำนวนบ้านจากการทะเบียน จำแนกเป็นรายอำเภอ พ.ศ. 2552 - 2554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</si>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</sst>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3" fillId="0" borderId="0" xfId="2" applyFont="1" applyBorder="1" applyAlignment="1">
      <alignment horizontal="left" indent="1"/>
    </xf>
    <xf numFmtId="0" fontId="3" fillId="0" borderId="1" xfId="2" applyFont="1" applyBorder="1" applyAlignment="1">
      <alignment horizontal="left" indent="1"/>
    </xf>
    <xf numFmtId="0" fontId="4" fillId="0" borderId="2" xfId="2" applyFont="1" applyBorder="1" applyAlignment="1">
      <alignment vertical="center"/>
    </xf>
    <xf numFmtId="2" fontId="3" fillId="0" borderId="3" xfId="2" applyNumberFormat="1" applyFont="1" applyBorder="1" applyAlignment="1">
      <alignment horizontal="center" vertical="center"/>
    </xf>
    <xf numFmtId="41" fontId="3" fillId="0" borderId="3" xfId="1" applyNumberFormat="1" applyFont="1" applyBorder="1" applyAlignment="1">
      <alignment vertical="center"/>
    </xf>
    <xf numFmtId="0" fontId="3" fillId="0" borderId="4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4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left" indent="1"/>
    </xf>
    <xf numFmtId="0" fontId="5" fillId="0" borderId="5" xfId="2" applyFont="1" applyBorder="1" applyAlignment="1">
      <alignment vertical="center"/>
    </xf>
    <xf numFmtId="2" fontId="3" fillId="0" borderId="6" xfId="2" applyNumberFormat="1" applyFont="1" applyBorder="1" applyAlignment="1">
      <alignment horizontal="center" vertical="center"/>
    </xf>
    <xf numFmtId="41" fontId="3" fillId="0" borderId="6" xfId="1" applyNumberFormat="1" applyFont="1" applyBorder="1" applyAlignment="1">
      <alignment vertical="center"/>
    </xf>
    <xf numFmtId="0" fontId="3" fillId="0" borderId="7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4" fillId="0" borderId="5" xfId="2" applyFont="1" applyBorder="1" applyAlignment="1">
      <alignment vertical="center"/>
    </xf>
    <xf numFmtId="0" fontId="3" fillId="0" borderId="0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1" fillId="0" borderId="7" xfId="2" applyBorder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3" fillId="0" borderId="7" xfId="2" applyFont="1" applyBorder="1" applyAlignment="1">
      <alignment horizontal="left"/>
    </xf>
    <xf numFmtId="0" fontId="3" fillId="0" borderId="0" xfId="2" applyFont="1" applyAlignment="1"/>
    <xf numFmtId="0" fontId="1" fillId="0" borderId="7" xfId="2" applyBorder="1" applyAlignment="1">
      <alignment horizontal="left"/>
    </xf>
    <xf numFmtId="0" fontId="1" fillId="0" borderId="0" xfId="2" applyAlignment="1">
      <alignment horizontal="left"/>
    </xf>
    <xf numFmtId="0" fontId="4" fillId="0" borderId="0" xfId="2" applyFont="1" applyAlignment="1">
      <alignment horizontal="left" vertical="center"/>
    </xf>
    <xf numFmtId="41" fontId="6" fillId="0" borderId="6" xfId="1" applyNumberFormat="1" applyFont="1" applyBorder="1" applyAlignment="1">
      <alignment vertical="center"/>
    </xf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2" fontId="6" fillId="0" borderId="6" xfId="2" applyNumberFormat="1" applyFont="1" applyBorder="1" applyAlignment="1">
      <alignment horizontal="center" vertical="center"/>
    </xf>
    <xf numFmtId="0" fontId="4" fillId="0" borderId="0" xfId="2" applyFont="1"/>
    <xf numFmtId="0" fontId="1" fillId="0" borderId="1" xfId="2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3" fillId="0" borderId="10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1" fillId="0" borderId="0" xfId="2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2" xfId="2" applyFont="1" applyBorder="1" applyAlignment="1">
      <alignment horizontal="center" vertical="center" wrapText="1"/>
    </xf>
    <xf numFmtId="0" fontId="1" fillId="0" borderId="11" xfId="2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2" fillId="0" borderId="0" xfId="2" applyFont="1" applyBorder="1"/>
    <xf numFmtId="0" fontId="7" fillId="0" borderId="0" xfId="2" applyFont="1"/>
    <xf numFmtId="0" fontId="8" fillId="0" borderId="0" xfId="2" applyFont="1" applyAlignment="1">
      <alignment horizontal="center"/>
    </xf>
    <xf numFmtId="0" fontId="8" fillId="0" borderId="0" xfId="2" applyFont="1"/>
  </cellXfs>
  <cellStyles count="4">
    <cellStyle name="Normal 2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0</xdr:row>
      <xdr:rowOff>0</xdr:rowOff>
    </xdr:from>
    <xdr:to>
      <xdr:col>12</xdr:col>
      <xdr:colOff>561975</xdr:colOff>
      <xdr:row>28</xdr:row>
      <xdr:rowOff>104775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53575" y="0"/>
          <a:ext cx="457200" cy="6772275"/>
          <a:chOff x="9535583" y="11377"/>
          <a:chExt cx="457414" cy="670904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9466" y="3795240"/>
            <a:ext cx="333531" cy="25383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305233"/>
            <a:ext cx="428826" cy="415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8"/>
  <sheetViews>
    <sheetView showGridLines="0" tabSelected="1" view="pageBreakPreview" zoomScaleNormal="145" zoomScaleSheetLayoutView="100" workbookViewId="0">
      <selection activeCell="E7" sqref="E7:I24"/>
    </sheetView>
  </sheetViews>
  <sheetFormatPr defaultRowHeight="21"/>
  <cols>
    <col min="1" max="1" width="1.375" style="1" customWidth="1"/>
    <col min="2" max="2" width="5.125" style="1" customWidth="1"/>
    <col min="3" max="3" width="3.125" style="1" customWidth="1"/>
    <col min="4" max="4" width="13.25" style="1" customWidth="1"/>
    <col min="5" max="9" width="15.125" style="1" customWidth="1"/>
    <col min="10" max="10" width="2" style="1" customWidth="1"/>
    <col min="11" max="11" width="21.5" style="1" customWidth="1"/>
    <col min="12" max="12" width="2" style="1" customWidth="1"/>
    <col min="13" max="13" width="8.5" style="1" customWidth="1"/>
    <col min="14" max="16384" width="9" style="1"/>
  </cols>
  <sheetData>
    <row r="1" spans="1:12" s="60" customFormat="1">
      <c r="B1" s="60" t="s">
        <v>50</v>
      </c>
      <c r="C1" s="59">
        <v>1.8</v>
      </c>
      <c r="D1" s="60" t="s">
        <v>49</v>
      </c>
    </row>
    <row r="2" spans="1:12" s="58" customFormat="1" ht="15.75" customHeight="1">
      <c r="B2" s="58" t="s">
        <v>48</v>
      </c>
      <c r="C2" s="59">
        <v>1.8</v>
      </c>
      <c r="D2" s="58" t="s">
        <v>47</v>
      </c>
    </row>
    <row r="3" spans="1:12" ht="6.75" customHeight="1">
      <c r="A3" s="57"/>
      <c r="B3" s="57"/>
      <c r="C3" s="57"/>
      <c r="D3" s="57"/>
      <c r="E3" s="57"/>
      <c r="F3" s="57"/>
      <c r="G3" s="57"/>
      <c r="H3" s="57"/>
      <c r="I3" s="57"/>
      <c r="J3" s="56"/>
      <c r="K3" s="56"/>
    </row>
    <row r="4" spans="1:12" s="36" customFormat="1" ht="18.75" customHeight="1">
      <c r="A4" s="55" t="s">
        <v>46</v>
      </c>
      <c r="B4" s="49"/>
      <c r="C4" s="49"/>
      <c r="D4" s="54"/>
      <c r="E4" s="53" t="s">
        <v>45</v>
      </c>
      <c r="F4" s="53" t="s">
        <v>44</v>
      </c>
      <c r="G4" s="53" t="s">
        <v>43</v>
      </c>
      <c r="H4" s="52" t="s">
        <v>42</v>
      </c>
      <c r="I4" s="51"/>
      <c r="J4" s="50" t="s">
        <v>41</v>
      </c>
      <c r="K4" s="49"/>
    </row>
    <row r="5" spans="1:12" s="36" customFormat="1" ht="18.75" customHeight="1">
      <c r="A5" s="48"/>
      <c r="B5" s="42"/>
      <c r="C5" s="42"/>
      <c r="D5" s="47"/>
      <c r="E5" s="46"/>
      <c r="F5" s="46"/>
      <c r="G5" s="46"/>
      <c r="H5" s="45" t="s">
        <v>40</v>
      </c>
      <c r="I5" s="44"/>
      <c r="J5" s="43"/>
      <c r="K5" s="42"/>
    </row>
    <row r="6" spans="1:12" s="36" customFormat="1" ht="21" customHeight="1">
      <c r="A6" s="37"/>
      <c r="B6" s="37"/>
      <c r="C6" s="37"/>
      <c r="D6" s="41"/>
      <c r="E6" s="40"/>
      <c r="F6" s="40"/>
      <c r="G6" s="40"/>
      <c r="H6" s="39" t="s">
        <v>39</v>
      </c>
      <c r="I6" s="39" t="s">
        <v>38</v>
      </c>
      <c r="J6" s="38"/>
      <c r="K6" s="37"/>
    </row>
    <row r="7" spans="1:12" s="13" customFormat="1" ht="20.100000000000001" customHeight="1">
      <c r="A7" s="33" t="s">
        <v>37</v>
      </c>
      <c r="B7" s="33"/>
      <c r="C7" s="33"/>
      <c r="D7" s="33"/>
      <c r="E7" s="32">
        <f>SUM(E8:E24)</f>
        <v>334461</v>
      </c>
      <c r="F7" s="32">
        <f>SUM(F8:F24)</f>
        <v>341922</v>
      </c>
      <c r="G7" s="32">
        <f>SUM(G8:G24)</f>
        <v>349872</v>
      </c>
      <c r="H7" s="35">
        <f>(F7-E7)*100/F7</f>
        <v>2.1820766139645884</v>
      </c>
      <c r="I7" s="35">
        <f>(G7-F7)*100/G7</f>
        <v>2.2722595692138841</v>
      </c>
      <c r="J7" s="34" t="s">
        <v>36</v>
      </c>
      <c r="K7" s="33"/>
    </row>
    <row r="8" spans="1:12" s="13" customFormat="1" ht="20.100000000000001" customHeight="1">
      <c r="A8" s="2"/>
      <c r="B8" s="22" t="s">
        <v>35</v>
      </c>
      <c r="C8" s="22"/>
      <c r="D8" s="22"/>
      <c r="E8" s="17">
        <v>73173</v>
      </c>
      <c r="F8" s="32">
        <v>75235</v>
      </c>
      <c r="G8" s="17">
        <f>61901+465+15096</f>
        <v>77462</v>
      </c>
      <c r="H8" s="16">
        <f>(F8-E8)*100/F8</f>
        <v>2.7407456635874259</v>
      </c>
      <c r="I8" s="16">
        <f>(G8-F8)*100/G8</f>
        <v>2.8749580439441274</v>
      </c>
      <c r="J8" s="2"/>
      <c r="K8" s="26" t="s">
        <v>34</v>
      </c>
      <c r="L8" s="31"/>
    </row>
    <row r="9" spans="1:12" s="3" customFormat="1" ht="20.100000000000001" customHeight="1">
      <c r="A9" s="2"/>
      <c r="B9" s="22" t="s">
        <v>33</v>
      </c>
      <c r="C9" s="30"/>
      <c r="D9" s="29"/>
      <c r="E9" s="17">
        <v>16778</v>
      </c>
      <c r="F9" s="17">
        <v>17116</v>
      </c>
      <c r="G9" s="17">
        <f>16564+898</f>
        <v>17462</v>
      </c>
      <c r="H9" s="16">
        <f>(F9-E9)*100/F9</f>
        <v>1.9747604580509466</v>
      </c>
      <c r="I9" s="16">
        <f>(G9-F9)*100/G9</f>
        <v>1.9814454243500172</v>
      </c>
      <c r="J9" s="2"/>
      <c r="K9" s="26" t="s">
        <v>32</v>
      </c>
      <c r="L9" s="26"/>
    </row>
    <row r="10" spans="1:12" s="3" customFormat="1" ht="20.100000000000001" customHeight="1">
      <c r="A10" s="2"/>
      <c r="B10" s="22" t="s">
        <v>31</v>
      </c>
      <c r="C10" s="22"/>
      <c r="D10" s="27"/>
      <c r="E10" s="17">
        <v>21723</v>
      </c>
      <c r="F10" s="17">
        <v>22105</v>
      </c>
      <c r="G10" s="17">
        <f>20903+1609</f>
        <v>22512</v>
      </c>
      <c r="H10" s="16">
        <f>(F10-E10)*100/F10</f>
        <v>1.7281158109025108</v>
      </c>
      <c r="I10" s="16">
        <f>(G10-F10)*100/G10</f>
        <v>1.8079246624022745</v>
      </c>
      <c r="K10" s="26" t="s">
        <v>30</v>
      </c>
      <c r="L10" s="25"/>
    </row>
    <row r="11" spans="1:12" s="3" customFormat="1" ht="20.100000000000001" customHeight="1">
      <c r="A11" s="2"/>
      <c r="B11" s="22" t="s">
        <v>29</v>
      </c>
      <c r="C11" s="22"/>
      <c r="D11" s="27"/>
      <c r="E11" s="17">
        <v>13578</v>
      </c>
      <c r="F11" s="17">
        <v>13830</v>
      </c>
      <c r="G11" s="17">
        <f>12439+1608</f>
        <v>14047</v>
      </c>
      <c r="H11" s="16">
        <f>(F11-E11)*100/F11</f>
        <v>1.8221258134490239</v>
      </c>
      <c r="I11" s="16">
        <f>(G11-F11)*100/G11</f>
        <v>1.5448138392539332</v>
      </c>
      <c r="J11" s="2"/>
      <c r="K11" s="26" t="s">
        <v>28</v>
      </c>
      <c r="L11" s="25"/>
    </row>
    <row r="12" spans="1:12" s="3" customFormat="1" ht="20.100000000000001" customHeight="1">
      <c r="A12" s="28"/>
      <c r="B12" s="22" t="s">
        <v>27</v>
      </c>
      <c r="C12" s="22"/>
      <c r="D12" s="27"/>
      <c r="E12" s="17">
        <v>38305</v>
      </c>
      <c r="F12" s="17">
        <v>39167</v>
      </c>
      <c r="G12" s="17">
        <f>36633+718+2827</f>
        <v>40178</v>
      </c>
      <c r="H12" s="16">
        <f>(F12-E12)*100/F12</f>
        <v>2.200832333341844</v>
      </c>
      <c r="I12" s="16">
        <f>(G12-F12)*100/G12</f>
        <v>2.5163024540793471</v>
      </c>
      <c r="J12" s="2"/>
      <c r="K12" s="26" t="s">
        <v>26</v>
      </c>
      <c r="L12" s="25"/>
    </row>
    <row r="13" spans="1:12" s="3" customFormat="1" ht="20.100000000000001" customHeight="1">
      <c r="A13" s="2"/>
      <c r="B13" s="22" t="s">
        <v>25</v>
      </c>
      <c r="C13" s="22"/>
      <c r="D13" s="27"/>
      <c r="E13" s="17">
        <v>15721</v>
      </c>
      <c r="F13" s="17">
        <v>16088</v>
      </c>
      <c r="G13" s="17">
        <v>16415</v>
      </c>
      <c r="H13" s="16">
        <f>(F13-E13)*100/F13</f>
        <v>2.2812033814022876</v>
      </c>
      <c r="I13" s="16">
        <f>(G13-F13)*100/G13</f>
        <v>1.9920804142552544</v>
      </c>
      <c r="J13" s="2"/>
      <c r="K13" s="26" t="s">
        <v>24</v>
      </c>
      <c r="L13" s="25"/>
    </row>
    <row r="14" spans="1:12" s="3" customFormat="1" ht="20.100000000000001" customHeight="1">
      <c r="A14" s="2"/>
      <c r="B14" s="19" t="s">
        <v>23</v>
      </c>
      <c r="C14" s="19"/>
      <c r="D14" s="18"/>
      <c r="E14" s="17">
        <v>20994</v>
      </c>
      <c r="F14" s="17">
        <v>21464</v>
      </c>
      <c r="G14" s="17">
        <f>19695+2259</f>
        <v>21954</v>
      </c>
      <c r="H14" s="16">
        <f>(F14-E14)*100/F14</f>
        <v>2.1897130078270592</v>
      </c>
      <c r="I14" s="16">
        <f>(G14-F14)*100/G14</f>
        <v>2.2319395098843033</v>
      </c>
      <c r="J14" s="2"/>
      <c r="K14" s="26" t="s">
        <v>22</v>
      </c>
      <c r="L14" s="25"/>
    </row>
    <row r="15" spans="1:12" s="3" customFormat="1" ht="20.100000000000001" customHeight="1">
      <c r="B15" s="19" t="s">
        <v>21</v>
      </c>
      <c r="C15" s="19"/>
      <c r="D15" s="18"/>
      <c r="E15" s="17">
        <v>9737</v>
      </c>
      <c r="F15" s="17">
        <v>10003</v>
      </c>
      <c r="G15" s="17">
        <f>9077+1321</f>
        <v>10398</v>
      </c>
      <c r="H15" s="16">
        <f>(F15-E15)*100/F15</f>
        <v>2.6592022393282013</v>
      </c>
      <c r="I15" s="16">
        <f>(G15-F15)*100/G15</f>
        <v>3.7988074629736488</v>
      </c>
      <c r="J15" s="20"/>
      <c r="K15" s="5" t="s">
        <v>20</v>
      </c>
      <c r="L15" s="14"/>
    </row>
    <row r="16" spans="1:12" s="13" customFormat="1" ht="20.100000000000001" customHeight="1">
      <c r="B16" s="19" t="s">
        <v>19</v>
      </c>
      <c r="C16" s="19"/>
      <c r="D16" s="18"/>
      <c r="E16" s="17">
        <v>30637</v>
      </c>
      <c r="F16" s="17">
        <v>31130</v>
      </c>
      <c r="G16" s="17">
        <f>29322+2276</f>
        <v>31598</v>
      </c>
      <c r="H16" s="16">
        <f>(F16-E16)*100/F16</f>
        <v>1.583681336331513</v>
      </c>
      <c r="I16" s="16">
        <f>(G16-F16)*100/G16</f>
        <v>1.481106399139186</v>
      </c>
      <c r="J16" s="15"/>
      <c r="K16" s="5" t="s">
        <v>18</v>
      </c>
      <c r="L16" s="14"/>
    </row>
    <row r="17" spans="1:12" s="3" customFormat="1" ht="20.100000000000001" customHeight="1">
      <c r="B17" s="19" t="s">
        <v>17</v>
      </c>
      <c r="C17" s="24"/>
      <c r="D17" s="23"/>
      <c r="E17" s="17">
        <v>29924</v>
      </c>
      <c r="F17" s="17">
        <v>30566</v>
      </c>
      <c r="G17" s="17">
        <f>29411+1897</f>
        <v>31308</v>
      </c>
      <c r="H17" s="16">
        <f>(F17-E17)*100/F17</f>
        <v>2.1003729634234118</v>
      </c>
      <c r="I17" s="16">
        <f>(G17-F17)*100/G17</f>
        <v>2.3700012776287211</v>
      </c>
      <c r="J17" s="20"/>
      <c r="K17" s="5" t="s">
        <v>16</v>
      </c>
      <c r="L17" s="14"/>
    </row>
    <row r="18" spans="1:12" s="3" customFormat="1" ht="20.100000000000001" customHeight="1">
      <c r="B18" s="22" t="s">
        <v>15</v>
      </c>
      <c r="C18" s="22"/>
      <c r="D18" s="21"/>
      <c r="E18" s="17">
        <v>7390</v>
      </c>
      <c r="F18" s="17">
        <v>7578</v>
      </c>
      <c r="G18" s="17">
        <f>6279+1459</f>
        <v>7738</v>
      </c>
      <c r="H18" s="16">
        <f>(F18-E18)*100/F18</f>
        <v>2.480865663763526</v>
      </c>
      <c r="I18" s="16">
        <f>(G18-F18)*100/G18</f>
        <v>2.0677177565262341</v>
      </c>
      <c r="J18" s="20"/>
      <c r="K18" s="5" t="s">
        <v>14</v>
      </c>
      <c r="L18" s="14"/>
    </row>
    <row r="19" spans="1:12" s="3" customFormat="1" ht="20.100000000000001" customHeight="1">
      <c r="B19" s="19" t="s">
        <v>13</v>
      </c>
      <c r="C19" s="19"/>
      <c r="D19" s="18"/>
      <c r="E19" s="17">
        <v>11325</v>
      </c>
      <c r="F19" s="17">
        <v>11482</v>
      </c>
      <c r="G19" s="17">
        <f>10586+1063</f>
        <v>11649</v>
      </c>
      <c r="H19" s="16">
        <f>(F19-E19)*100/F19</f>
        <v>1.3673576032050165</v>
      </c>
      <c r="I19" s="16">
        <f>(G19-F19)*100/G19</f>
        <v>1.4335994505966176</v>
      </c>
      <c r="J19" s="20"/>
      <c r="K19" s="5" t="s">
        <v>12</v>
      </c>
      <c r="L19" s="14"/>
    </row>
    <row r="20" spans="1:12" s="3" customFormat="1" ht="20.100000000000001" customHeight="1">
      <c r="B20" s="19" t="s">
        <v>11</v>
      </c>
      <c r="C20" s="19"/>
      <c r="D20" s="18"/>
      <c r="E20" s="17">
        <v>9941</v>
      </c>
      <c r="F20" s="17">
        <v>10156</v>
      </c>
      <c r="G20" s="17">
        <f>8402+1989</f>
        <v>10391</v>
      </c>
      <c r="H20" s="16">
        <f>(F20-E20)*100/F20</f>
        <v>2.1169751870815281</v>
      </c>
      <c r="I20" s="16">
        <f>(G20-F20)*100/G20</f>
        <v>2.2615725146761623</v>
      </c>
      <c r="J20" s="20"/>
      <c r="K20" s="5" t="s">
        <v>10</v>
      </c>
      <c r="L20" s="14"/>
    </row>
    <row r="21" spans="1:12" s="3" customFormat="1" ht="20.100000000000001" customHeight="1">
      <c r="B21" s="19" t="s">
        <v>9</v>
      </c>
      <c r="C21" s="19"/>
      <c r="D21" s="18"/>
      <c r="E21" s="17">
        <v>9780</v>
      </c>
      <c r="F21" s="17">
        <v>10059</v>
      </c>
      <c r="G21" s="17">
        <v>10357</v>
      </c>
      <c r="H21" s="16">
        <f>(F21-E21)*100/F21</f>
        <v>2.7736355502535042</v>
      </c>
      <c r="I21" s="16">
        <f>(G21-F21)*100/G21</f>
        <v>2.8772810659457373</v>
      </c>
      <c r="J21" s="20"/>
      <c r="K21" s="5" t="s">
        <v>8</v>
      </c>
      <c r="L21" s="14"/>
    </row>
    <row r="22" spans="1:12" s="3" customFormat="1" ht="20.100000000000001" customHeight="1">
      <c r="B22" s="19" t="s">
        <v>7</v>
      </c>
      <c r="C22" s="19"/>
      <c r="D22" s="18"/>
      <c r="E22" s="17">
        <v>9644</v>
      </c>
      <c r="F22" s="17">
        <v>9875</v>
      </c>
      <c r="G22" s="17">
        <v>10102</v>
      </c>
      <c r="H22" s="16">
        <f>(F22-E22)*100/F22</f>
        <v>2.339240506329114</v>
      </c>
      <c r="I22" s="16">
        <f>(G22-F22)*100/G22</f>
        <v>2.2470797861809544</v>
      </c>
      <c r="J22" s="20"/>
      <c r="K22" s="5" t="s">
        <v>6</v>
      </c>
      <c r="L22" s="14"/>
    </row>
    <row r="23" spans="1:12" s="13" customFormat="1" ht="20.100000000000001" customHeight="1">
      <c r="B23" s="19" t="s">
        <v>5</v>
      </c>
      <c r="C23" s="19"/>
      <c r="D23" s="18"/>
      <c r="E23" s="17">
        <v>8476</v>
      </c>
      <c r="F23" s="17">
        <v>8613</v>
      </c>
      <c r="G23" s="17">
        <v>8726</v>
      </c>
      <c r="H23" s="16">
        <f>(F23-E23)*100/F23</f>
        <v>1.5906188319981422</v>
      </c>
      <c r="I23" s="16">
        <f>(G23-F23)*100/G23</f>
        <v>1.2949805179922071</v>
      </c>
      <c r="J23" s="15"/>
      <c r="K23" s="5" t="s">
        <v>4</v>
      </c>
      <c r="L23" s="14"/>
    </row>
    <row r="24" spans="1:12" s="3" customFormat="1" ht="20.100000000000001" customHeight="1">
      <c r="A24" s="12"/>
      <c r="B24" s="11" t="s">
        <v>3</v>
      </c>
      <c r="C24" s="11"/>
      <c r="D24" s="10"/>
      <c r="E24" s="9">
        <v>7335</v>
      </c>
      <c r="F24" s="9">
        <v>7455</v>
      </c>
      <c r="G24" s="9">
        <v>7575</v>
      </c>
      <c r="H24" s="8">
        <f>(F24-E24)*100/F24</f>
        <v>1.6096579476861168</v>
      </c>
      <c r="I24" s="8">
        <f>(G24-F24)*100/G24</f>
        <v>1.5841584158415842</v>
      </c>
      <c r="J24" s="7"/>
      <c r="K24" s="6" t="s">
        <v>2</v>
      </c>
      <c r="L24" s="5"/>
    </row>
    <row r="25" spans="1:12" s="3" customFormat="1" ht="4.5" customHeight="1">
      <c r="C25" s="2"/>
      <c r="D25" s="2"/>
      <c r="E25" s="4"/>
      <c r="F25" s="4"/>
      <c r="G25" s="4"/>
      <c r="H25" s="4"/>
      <c r="I25" s="4"/>
      <c r="J25" s="4"/>
      <c r="K25" s="4"/>
    </row>
    <row r="26" spans="1:12">
      <c r="A26" s="2" t="s">
        <v>1</v>
      </c>
      <c r="B26" s="2"/>
    </row>
    <row r="27" spans="1:12">
      <c r="A27" s="2"/>
      <c r="B27" s="2" t="s">
        <v>0</v>
      </c>
    </row>
    <row r="28" spans="1:12" ht="25.5" customHeight="1"/>
  </sheetData>
  <mergeCells count="18">
    <mergeCell ref="J7:K7"/>
    <mergeCell ref="B14:D14"/>
    <mergeCell ref="B15:D15"/>
    <mergeCell ref="B16:D16"/>
    <mergeCell ref="A4:D6"/>
    <mergeCell ref="E4:E6"/>
    <mergeCell ref="F4:F6"/>
    <mergeCell ref="G4:G6"/>
    <mergeCell ref="H4:I4"/>
    <mergeCell ref="J4:K6"/>
    <mergeCell ref="H5:I5"/>
    <mergeCell ref="B19:D19"/>
    <mergeCell ref="B20:D20"/>
    <mergeCell ref="B21:D21"/>
    <mergeCell ref="B22:D22"/>
    <mergeCell ref="B23:D23"/>
    <mergeCell ref="A7:D7"/>
    <mergeCell ref="B17:D17"/>
  </mergeCells>
  <pageMargins left="0.55118110236220474" right="0.15748031496062992" top="0.59055118110236227" bottom="0.39370078740157483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2013-01-22T08:11:55Z</dcterms:created>
  <dcterms:modified xsi:type="dcterms:W3CDTF">2013-01-22T08:12:08Z</dcterms:modified>
</cp:coreProperties>
</file>